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 activeTab="2"/>
  </bookViews>
  <sheets>
    <sheet name="AKTİFLER" sheetId="1" r:id="rId1"/>
    <sheet name="PASİFLER" sheetId="2" r:id="rId2"/>
    <sheet name="KAR ZARAR" sheetId="3" r:id="rId3"/>
  </sheets>
  <calcPr calcId="145621"/>
</workbook>
</file>

<file path=xl/calcChain.xml><?xml version="1.0" encoding="utf-8"?>
<calcChain xmlns="http://schemas.openxmlformats.org/spreadsheetml/2006/main">
  <c r="I67" i="3" l="1"/>
  <c r="H67" i="3"/>
  <c r="H66" i="3" s="1"/>
  <c r="I66" i="3"/>
  <c r="I56" i="3"/>
  <c r="I55" i="3" s="1"/>
  <c r="I83" i="3" s="1"/>
  <c r="H56" i="3"/>
  <c r="H55" i="3"/>
  <c r="I45" i="3"/>
  <c r="H45" i="3"/>
  <c r="I37" i="3"/>
  <c r="H37" i="3"/>
  <c r="I31" i="3"/>
  <c r="H31" i="3"/>
  <c r="H30" i="3" s="1"/>
  <c r="I30" i="3"/>
  <c r="I25" i="3"/>
  <c r="H25" i="3"/>
  <c r="I20" i="3"/>
  <c r="H20" i="3"/>
  <c r="I15" i="3"/>
  <c r="I11" i="3" s="1"/>
  <c r="I10" i="3" s="1"/>
  <c r="I53" i="3" s="1"/>
  <c r="H15" i="3"/>
  <c r="I12" i="3"/>
  <c r="H12" i="3"/>
  <c r="H11" i="3" s="1"/>
  <c r="H10" i="3" s="1"/>
  <c r="H53" i="3" s="1"/>
  <c r="M70" i="2"/>
  <c r="L70" i="2"/>
  <c r="K70" i="2"/>
  <c r="J70" i="2"/>
  <c r="I70" i="2"/>
  <c r="H70" i="2"/>
  <c r="M69" i="2"/>
  <c r="J69" i="2"/>
  <c r="M68" i="2"/>
  <c r="J68" i="2"/>
  <c r="M67" i="2"/>
  <c r="J67" i="2"/>
  <c r="M66" i="2"/>
  <c r="J66" i="2"/>
  <c r="M60" i="2"/>
  <c r="J60" i="2"/>
  <c r="M59" i="2"/>
  <c r="J59" i="2"/>
  <c r="M58" i="2"/>
  <c r="L58" i="2"/>
  <c r="K58" i="2"/>
  <c r="J58" i="2"/>
  <c r="I58" i="2"/>
  <c r="H58" i="2"/>
  <c r="M57" i="2"/>
  <c r="J57" i="2"/>
  <c r="M56" i="2"/>
  <c r="J56" i="2"/>
  <c r="L55" i="2"/>
  <c r="K55" i="2"/>
  <c r="M55" i="2" s="1"/>
  <c r="I55" i="2"/>
  <c r="H55" i="2"/>
  <c r="J55" i="2" s="1"/>
  <c r="M54" i="2"/>
  <c r="J54" i="2"/>
  <c r="M53" i="2"/>
  <c r="J53" i="2"/>
  <c r="M52" i="2"/>
  <c r="J52" i="2"/>
  <c r="M51" i="2"/>
  <c r="J51" i="2"/>
  <c r="M50" i="2"/>
  <c r="J50" i="2"/>
  <c r="M49" i="2"/>
  <c r="J49" i="2"/>
  <c r="L48" i="2"/>
  <c r="K48" i="2"/>
  <c r="M48" i="2" s="1"/>
  <c r="I48" i="2"/>
  <c r="H48" i="2"/>
  <c r="J48" i="2" s="1"/>
  <c r="M47" i="2"/>
  <c r="J47" i="2"/>
  <c r="M46" i="2"/>
  <c r="J46" i="2"/>
  <c r="L45" i="2"/>
  <c r="M45" i="2" s="1"/>
  <c r="K45" i="2"/>
  <c r="I45" i="2"/>
  <c r="H45" i="2"/>
  <c r="J45" i="2" s="1"/>
  <c r="L44" i="2"/>
  <c r="L62" i="2" s="1"/>
  <c r="I44" i="2"/>
  <c r="I62" i="2" s="1"/>
  <c r="M43" i="2"/>
  <c r="J43" i="2"/>
  <c r="M42" i="2"/>
  <c r="J42" i="2"/>
  <c r="M41" i="2"/>
  <c r="J41" i="2"/>
  <c r="M40" i="2"/>
  <c r="J40" i="2"/>
  <c r="M39" i="2"/>
  <c r="J39" i="2"/>
  <c r="M38" i="2"/>
  <c r="L38" i="2"/>
  <c r="K38" i="2"/>
  <c r="J38" i="2"/>
  <c r="I38" i="2"/>
  <c r="H38" i="2"/>
  <c r="M37" i="2"/>
  <c r="J37" i="2"/>
  <c r="M36" i="2"/>
  <c r="J36" i="2"/>
  <c r="M35" i="2"/>
  <c r="J35" i="2"/>
  <c r="M34" i="2"/>
  <c r="J34" i="2"/>
  <c r="M33" i="2"/>
  <c r="J33" i="2"/>
  <c r="L32" i="2"/>
  <c r="K32" i="2"/>
  <c r="M32" i="2" s="1"/>
  <c r="I32" i="2"/>
  <c r="H32" i="2"/>
  <c r="J32" i="2" s="1"/>
  <c r="M31" i="2"/>
  <c r="J31" i="2"/>
  <c r="M30" i="2"/>
  <c r="J30" i="2"/>
  <c r="M29" i="2"/>
  <c r="J29" i="2"/>
  <c r="L28" i="2"/>
  <c r="K28" i="2"/>
  <c r="M28" i="2" s="1"/>
  <c r="I28" i="2"/>
  <c r="H28" i="2"/>
  <c r="J28" i="2" s="1"/>
  <c r="M27" i="2"/>
  <c r="J27" i="2"/>
  <c r="M26" i="2"/>
  <c r="J26" i="2"/>
  <c r="M25" i="2"/>
  <c r="J25" i="2"/>
  <c r="L24" i="2"/>
  <c r="K24" i="2"/>
  <c r="M24" i="2" s="1"/>
  <c r="I24" i="2"/>
  <c r="H24" i="2"/>
  <c r="J24" i="2" s="1"/>
  <c r="M23" i="2"/>
  <c r="J23" i="2"/>
  <c r="M22" i="2"/>
  <c r="J22" i="2"/>
  <c r="M21" i="2"/>
  <c r="J21" i="2"/>
  <c r="M20" i="2"/>
  <c r="J20" i="2"/>
  <c r="M19" i="2"/>
  <c r="L19" i="2"/>
  <c r="K19" i="2"/>
  <c r="K17" i="2" s="1"/>
  <c r="M17" i="2" s="1"/>
  <c r="J19" i="2"/>
  <c r="I19" i="2"/>
  <c r="H19" i="2"/>
  <c r="M18" i="2"/>
  <c r="J18" i="2"/>
  <c r="L17" i="2"/>
  <c r="I17" i="2"/>
  <c r="H17" i="2"/>
  <c r="J17" i="2" s="1"/>
  <c r="M16" i="2"/>
  <c r="J16" i="2"/>
  <c r="M15" i="2"/>
  <c r="J15" i="2"/>
  <c r="M14" i="2"/>
  <c r="J14" i="2"/>
  <c r="M13" i="2"/>
  <c r="J13" i="2"/>
  <c r="M12" i="2"/>
  <c r="J12" i="2"/>
  <c r="M11" i="2"/>
  <c r="J11" i="2"/>
  <c r="M10" i="2"/>
  <c r="J10" i="2"/>
  <c r="L9" i="2"/>
  <c r="K9" i="2"/>
  <c r="M9" i="2" s="1"/>
  <c r="I9" i="2"/>
  <c r="H9" i="2"/>
  <c r="J9" i="2" s="1"/>
  <c r="M58" i="1"/>
  <c r="J58" i="1"/>
  <c r="M57" i="1"/>
  <c r="J57" i="1"/>
  <c r="M56" i="1"/>
  <c r="J56" i="1"/>
  <c r="L55" i="1"/>
  <c r="L60" i="1" s="1"/>
  <c r="K55" i="1"/>
  <c r="M55" i="1" s="1"/>
  <c r="I55" i="1"/>
  <c r="H55" i="1"/>
  <c r="H60" i="1" s="1"/>
  <c r="M54" i="1"/>
  <c r="J54" i="1"/>
  <c r="M53" i="1"/>
  <c r="J53" i="1"/>
  <c r="M52" i="1"/>
  <c r="L52" i="1"/>
  <c r="K52" i="1"/>
  <c r="J52" i="1"/>
  <c r="I52" i="1"/>
  <c r="H52" i="1"/>
  <c r="M51" i="1"/>
  <c r="J51" i="1"/>
  <c r="M50" i="1"/>
  <c r="J50" i="1"/>
  <c r="L49" i="1"/>
  <c r="K49" i="1"/>
  <c r="M49" i="1" s="1"/>
  <c r="I49" i="1"/>
  <c r="H49" i="1"/>
  <c r="J49" i="1" s="1"/>
  <c r="M48" i="1"/>
  <c r="J48" i="1"/>
  <c r="M47" i="1"/>
  <c r="J47" i="1"/>
  <c r="L46" i="1"/>
  <c r="K46" i="1"/>
  <c r="M46" i="1" s="1"/>
  <c r="I46" i="1"/>
  <c r="J46" i="1" s="1"/>
  <c r="H46" i="1"/>
  <c r="M45" i="1"/>
  <c r="J45" i="1"/>
  <c r="M44" i="1"/>
  <c r="J44" i="1"/>
  <c r="M43" i="1"/>
  <c r="J43" i="1"/>
  <c r="M42" i="1"/>
  <c r="J42" i="1"/>
  <c r="L41" i="1"/>
  <c r="K41" i="1"/>
  <c r="M41" i="1" s="1"/>
  <c r="I41" i="1"/>
  <c r="H41" i="1"/>
  <c r="J41" i="1" s="1"/>
  <c r="M40" i="1"/>
  <c r="J40" i="1"/>
  <c r="M39" i="1"/>
  <c r="J39" i="1"/>
  <c r="M38" i="1"/>
  <c r="J38" i="1"/>
  <c r="L37" i="1"/>
  <c r="K37" i="1"/>
  <c r="M37" i="1" s="1"/>
  <c r="I37" i="1"/>
  <c r="H37" i="1"/>
  <c r="J37" i="1" s="1"/>
  <c r="M36" i="1"/>
  <c r="J36" i="1"/>
  <c r="M35" i="1"/>
  <c r="J35" i="1"/>
  <c r="L34" i="1"/>
  <c r="K34" i="1"/>
  <c r="M34" i="1" s="1"/>
  <c r="I34" i="1"/>
  <c r="J34" i="1" s="1"/>
  <c r="H34" i="1"/>
  <c r="M33" i="1"/>
  <c r="J33" i="1"/>
  <c r="M32" i="1"/>
  <c r="J32" i="1"/>
  <c r="M31" i="1"/>
  <c r="L31" i="1"/>
  <c r="K31" i="1"/>
  <c r="J31" i="1"/>
  <c r="I31" i="1"/>
  <c r="I27" i="1" s="1"/>
  <c r="H31" i="1"/>
  <c r="M30" i="1"/>
  <c r="J30" i="1"/>
  <c r="M29" i="1"/>
  <c r="J29" i="1"/>
  <c r="L28" i="1"/>
  <c r="K28" i="1"/>
  <c r="M28" i="1" s="1"/>
  <c r="I28" i="1"/>
  <c r="H28" i="1"/>
  <c r="J28" i="1" s="1"/>
  <c r="L27" i="1"/>
  <c r="K27" i="1"/>
  <c r="M27" i="1" s="1"/>
  <c r="H27" i="1"/>
  <c r="J27" i="1" s="1"/>
  <c r="M26" i="1"/>
  <c r="J26" i="1"/>
  <c r="M25" i="1"/>
  <c r="J25" i="1"/>
  <c r="L24" i="1"/>
  <c r="K24" i="1"/>
  <c r="M24" i="1" s="1"/>
  <c r="I24" i="1"/>
  <c r="J24" i="1" s="1"/>
  <c r="H24" i="1"/>
  <c r="M23" i="1"/>
  <c r="J23" i="1"/>
  <c r="M22" i="1"/>
  <c r="J22" i="1"/>
  <c r="M21" i="1"/>
  <c r="J21" i="1"/>
  <c r="M20" i="1"/>
  <c r="J20" i="1"/>
  <c r="L19" i="1"/>
  <c r="K19" i="1"/>
  <c r="M19" i="1" s="1"/>
  <c r="I19" i="1"/>
  <c r="H19" i="1"/>
  <c r="J19" i="1" s="1"/>
  <c r="M18" i="1"/>
  <c r="J18" i="1"/>
  <c r="M17" i="1"/>
  <c r="J17" i="1"/>
  <c r="M16" i="1"/>
  <c r="J16" i="1"/>
  <c r="L15" i="1"/>
  <c r="K15" i="1"/>
  <c r="M15" i="1" s="1"/>
  <c r="J15" i="1"/>
  <c r="M14" i="1"/>
  <c r="J14" i="1"/>
  <c r="L13" i="1"/>
  <c r="I13" i="1"/>
  <c r="H13" i="1"/>
  <c r="J13" i="1" s="1"/>
  <c r="M12" i="1"/>
  <c r="J12" i="1"/>
  <c r="M11" i="1"/>
  <c r="J11" i="1"/>
  <c r="M10" i="1"/>
  <c r="J10" i="1"/>
  <c r="L9" i="1"/>
  <c r="K9" i="1"/>
  <c r="M9" i="1" s="1"/>
  <c r="I9" i="1"/>
  <c r="H9" i="1"/>
  <c r="J9" i="1" s="1"/>
  <c r="I60" i="1" l="1"/>
  <c r="J60" i="1" s="1"/>
  <c r="I85" i="3"/>
  <c r="I89" i="3" s="1"/>
  <c r="H83" i="3"/>
  <c r="H85" i="3" s="1"/>
  <c r="H89" i="3" s="1"/>
  <c r="J55" i="1"/>
  <c r="H44" i="2"/>
  <c r="K13" i="1"/>
  <c r="M13" i="1" s="1"/>
  <c r="K44" i="2"/>
  <c r="M44" i="2" s="1"/>
  <c r="K62" i="2" l="1"/>
  <c r="M62" i="2" s="1"/>
  <c r="J44" i="2"/>
  <c r="H62" i="2"/>
  <c r="J62" i="2" s="1"/>
  <c r="K60" i="1"/>
  <c r="M60" i="1" s="1"/>
</calcChain>
</file>

<file path=xl/sharedStrings.xml><?xml version="1.0" encoding="utf-8"?>
<sst xmlns="http://schemas.openxmlformats.org/spreadsheetml/2006/main" count="377" uniqueCount="232">
  <si>
    <t>KIBRIS VAKIFLAR BANKASI LTD.</t>
  </si>
  <si>
    <t>KARŞILAŞTIRMALI BİLANÇOSU</t>
  </si>
  <si>
    <t>(TL)</t>
  </si>
  <si>
    <t>CARİ DÖNEM</t>
  </si>
  <si>
    <t>ÖNCEKİ DÖNEM</t>
  </si>
  <si>
    <t>AKTİFLER</t>
  </si>
  <si>
    <t>(31/12/2020)</t>
  </si>
  <si>
    <t>(31/12/2019)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</si>
  <si>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</si>
  <si>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</si>
  <si>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</si>
  <si>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</si>
  <si>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</si>
  <si>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</si>
  <si>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</si>
  <si>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</si>
  <si>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</si>
  <si>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</si>
  <si>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</si>
  <si>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</si>
  <si>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</si>
  <si>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</si>
  <si>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</si>
  <si>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</si>
  <si>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</si>
  <si>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</si>
  <si>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</si>
  <si>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</si>
  <si>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</si>
  <si>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</si>
  <si>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</si>
  <si>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</si>
  <si>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</si>
  <si>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</si>
  <si>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</si>
  <si>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</si>
  <si>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</si>
  <si>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</si>
  <si>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</si>
  <si>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</si>
  <si>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</si>
  <si>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</si>
  <si>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</si>
  <si>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</si>
  <si>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</si>
  <si>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</si>
  <si>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</si>
  <si>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</si>
  <si>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</si>
  <si>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</si>
  <si>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</si>
  <si>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</si>
  <si>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</si>
  <si>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</si>
  <si>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</si>
  <si>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</si>
  <si>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</si>
  <si>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</si>
  <si>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</si>
  <si>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</si>
  <si>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</si>
  <si>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</si>
  <si>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</si>
  <si>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</si>
  <si>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</si>
  <si>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</si>
  <si>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</si>
  <si>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</si>
  <si>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</si>
  <si>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</si>
  <si>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</si>
  <si>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</si>
  <si>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</si>
  <si>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</si>
  <si>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</si>
  <si>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</si>
  <si>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</si>
  <si>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</si>
  <si>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</si>
  <si>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</si>
  <si>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</si>
  <si>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</si>
  <si>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</si>
  <si>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</si>
  <si>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</si>
  <si>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</si>
  <si>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</si>
  <si>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>PASİFLER</t>
  </si>
  <si>
    <t xml:space="preserve">MEVDUAT </t>
  </si>
  <si>
    <t>(10)</t>
  </si>
  <si>
    <t>Tasarruf Mevduatı</t>
  </si>
  <si>
    <t>Resmi Kuruluşlar Mevduatı</t>
  </si>
  <si>
    <t>Ticari Kuruluşlar Mevduatı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</si>
  <si>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</si>
  <si>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</si>
  <si>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</si>
  <si>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</si>
  <si>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</si>
  <si>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</si>
  <si>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</si>
  <si>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</si>
  <si>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</si>
  <si>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</si>
  <si>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</si>
  <si>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</si>
  <si>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</si>
  <si>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</si>
  <si>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</si>
  <si>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</si>
  <si>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</si>
  <si>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</si>
  <si>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</si>
  <si>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</si>
  <si>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</si>
  <si>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</si>
  <si>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</si>
  <si>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</si>
  <si>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</si>
  <si>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</si>
  <si>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</si>
  <si>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</si>
  <si>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</si>
  <si>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</si>
  <si>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</si>
  <si>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</si>
  <si>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</si>
  <si>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 xml:space="preserve">MUHTELİF BORÇLAR </t>
  </si>
  <si>
    <t>(15)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</si>
  <si>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</si>
  <si>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</si>
  <si>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</si>
  <si>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</si>
  <si>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</si>
  <si>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DİĞER PASİFLER  </t>
  </si>
  <si>
    <t>(16)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</si>
  <si>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</si>
  <si>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</si>
  <si>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</si>
  <si>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</si>
  <si>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</si>
  <si>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</si>
  <si>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</si>
  <si>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</si>
  <si>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</si>
  <si>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</si>
  <si>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</si>
  <si>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</si>
  <si>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</si>
  <si>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</si>
  <si>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</si>
  <si>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</si>
  <si>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</si>
  <si>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</si>
  <si>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</si>
  <si>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 xml:space="preserve">TOPLAM PASİFLER  </t>
  </si>
  <si>
    <t xml:space="preserve">BİLANÇO DIŞI YÜKÜMLÜLÜKLER </t>
  </si>
  <si>
    <t xml:space="preserve">GARANTİ VE KEFALETLER </t>
  </si>
  <si>
    <t xml:space="preserve">TAAHHÜTLER </t>
  </si>
  <si>
    <t xml:space="preserve">DÖVİZ VE FAİZ HADDİ İLE İLGİLİ İŞLEMLER </t>
  </si>
  <si>
    <t xml:space="preserve">EMANET VE REHİNLİ KIYMETLER 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</si>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</sst>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#,##0_ ;\-#,##0\ "/>
    <numFmt numFmtId="165" formatCode="0_ ;\-0\ "/>
  </numFmts>
  <fonts count="1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  <family val="2"/>
      <charset val="162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 Tu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1" fillId="2" borderId="1" applyNumberFormat="0" applyFont="0" applyAlignment="0" applyProtection="0"/>
  </cellStyleXfs>
  <cellXfs count="230">
    <xf numFmtId="0" fontId="0" fillId="0" borderId="0" xfId="0"/>
    <xf numFmtId="3" fontId="2" fillId="3" borderId="0" xfId="0" applyNumberFormat="1" applyFont="1" applyFill="1" applyProtection="1"/>
    <xf numFmtId="3" fontId="2" fillId="3" borderId="0" xfId="0" applyNumberFormat="1" applyFont="1" applyFill="1" applyAlignment="1" applyProtection="1"/>
    <xf numFmtId="3" fontId="3" fillId="3" borderId="0" xfId="0" applyNumberFormat="1" applyFont="1" applyFill="1" applyAlignment="1" applyProtection="1">
      <alignment horizontal="right"/>
    </xf>
    <xf numFmtId="3" fontId="4" fillId="3" borderId="0" xfId="0" applyNumberFormat="1" applyFont="1" applyFill="1" applyProtection="1"/>
    <xf numFmtId="3" fontId="2" fillId="3" borderId="2" xfId="0" applyNumberFormat="1" applyFont="1" applyFill="1" applyBorder="1" applyProtection="1"/>
    <xf numFmtId="3" fontId="2" fillId="3" borderId="3" xfId="0" applyNumberFormat="1" applyFont="1" applyFill="1" applyBorder="1" applyProtection="1"/>
    <xf numFmtId="3" fontId="2" fillId="3" borderId="3" xfId="0" applyNumberFormat="1" applyFont="1" applyFill="1" applyBorder="1" applyAlignment="1" applyProtection="1"/>
    <xf numFmtId="3" fontId="2" fillId="3" borderId="4" xfId="0" applyNumberFormat="1" applyFont="1" applyFill="1" applyBorder="1" applyProtection="1"/>
    <xf numFmtId="3" fontId="2" fillId="3" borderId="6" xfId="0" applyNumberFormat="1" applyFont="1" applyFill="1" applyBorder="1" applyProtection="1"/>
    <xf numFmtId="3" fontId="2" fillId="3" borderId="5" xfId="0" applyNumberFormat="1" applyFont="1" applyFill="1" applyBorder="1" applyProtection="1"/>
    <xf numFmtId="3" fontId="2" fillId="3" borderId="0" xfId="0" applyNumberFormat="1" applyFont="1" applyFill="1" applyBorder="1" applyProtection="1"/>
    <xf numFmtId="3" fontId="3" fillId="3" borderId="0" xfId="0" quotePrefix="1" applyNumberFormat="1" applyFont="1" applyFill="1" applyBorder="1" applyAlignment="1" applyProtection="1">
      <alignment horizontal="left"/>
    </xf>
    <xf numFmtId="3" fontId="3" fillId="3" borderId="0" xfId="0" applyNumberFormat="1" applyFont="1" applyFill="1" applyBorder="1" applyProtection="1"/>
    <xf numFmtId="3" fontId="2" fillId="3" borderId="0" xfId="0" applyNumberFormat="1" applyFont="1" applyFill="1" applyBorder="1" applyAlignment="1" applyProtection="1"/>
    <xf numFmtId="3" fontId="2" fillId="3" borderId="8" xfId="0" applyNumberFormat="1" applyFont="1" applyFill="1" applyBorder="1" applyProtection="1"/>
    <xf numFmtId="3" fontId="2" fillId="3" borderId="9" xfId="0" applyNumberFormat="1" applyFont="1" applyFill="1" applyBorder="1" applyProtection="1"/>
    <xf numFmtId="3" fontId="2" fillId="3" borderId="10" xfId="0" applyNumberFormat="1" applyFont="1" applyFill="1" applyBorder="1" applyAlignment="1" applyProtection="1">
      <alignment horizontal="center"/>
    </xf>
    <xf numFmtId="3" fontId="2" fillId="3" borderId="12" xfId="0" applyNumberFormat="1" applyFont="1" applyFill="1" applyBorder="1" applyAlignment="1" applyProtection="1">
      <alignment horizontal="center"/>
    </xf>
    <xf numFmtId="3" fontId="3" fillId="3" borderId="0" xfId="0" applyNumberFormat="1" applyFont="1" applyFill="1" applyProtection="1"/>
    <xf numFmtId="3" fontId="3" fillId="3" borderId="5" xfId="0" applyNumberFormat="1" applyFont="1" applyFill="1" applyBorder="1" applyProtection="1"/>
    <xf numFmtId="3" fontId="3" fillId="3" borderId="13" xfId="0" applyNumberFormat="1" applyFont="1" applyFill="1" applyBorder="1" applyAlignment="1" applyProtection="1">
      <alignment horizontal="center"/>
    </xf>
    <xf numFmtId="3" fontId="3" fillId="3" borderId="14" xfId="0" applyNumberFormat="1" applyFont="1" applyFill="1" applyBorder="1" applyProtection="1"/>
    <xf numFmtId="3" fontId="3" fillId="3" borderId="15" xfId="0" applyNumberFormat="1" applyFont="1" applyFill="1" applyBorder="1" applyProtection="1"/>
    <xf numFmtId="3" fontId="3" fillId="3" borderId="16" xfId="0" applyNumberFormat="1" applyFont="1" applyFill="1" applyBorder="1" applyProtection="1"/>
    <xf numFmtId="3" fontId="3" fillId="3" borderId="6" xfId="0" applyNumberFormat="1" applyFont="1" applyFill="1" applyBorder="1" applyProtection="1"/>
    <xf numFmtId="3" fontId="2" fillId="3" borderId="0" xfId="0" applyNumberFormat="1" applyFont="1" applyFill="1" applyBorder="1" applyAlignment="1" applyProtection="1">
      <alignment horizontal="center"/>
    </xf>
    <xf numFmtId="49" fontId="2" fillId="3" borderId="17" xfId="0" applyNumberFormat="1" applyFont="1" applyFill="1" applyBorder="1" applyAlignment="1" applyProtection="1">
      <alignment horizontal="center"/>
    </xf>
    <xf numFmtId="3" fontId="2" fillId="3" borderId="20" xfId="0" applyNumberFormat="1" applyFont="1" applyFill="1" applyBorder="1" applyProtection="1"/>
    <xf numFmtId="3" fontId="3" fillId="3" borderId="0" xfId="0" applyNumberFormat="1" applyFont="1" applyFill="1" applyBorder="1" applyAlignment="1" applyProtection="1">
      <alignment horizontal="left"/>
    </xf>
    <xf numFmtId="49" fontId="3" fillId="3" borderId="13" xfId="0" applyNumberFormat="1" applyFont="1" applyFill="1" applyBorder="1" applyAlignment="1" applyProtection="1">
      <alignment horizontal="center"/>
    </xf>
    <xf numFmtId="3" fontId="2" fillId="3" borderId="0" xfId="0" applyNumberFormat="1" applyFont="1" applyFill="1" applyBorder="1" applyAlignment="1" applyProtection="1">
      <alignment horizontal="left"/>
    </xf>
    <xf numFmtId="3" fontId="2" fillId="3" borderId="21" xfId="0" applyNumberFormat="1" applyFont="1" applyFill="1" applyBorder="1" applyProtection="1"/>
    <xf numFmtId="3" fontId="2" fillId="3" borderId="19" xfId="0" applyNumberFormat="1" applyFont="1" applyFill="1" applyBorder="1" applyProtection="1"/>
    <xf numFmtId="49" fontId="2" fillId="3" borderId="22" xfId="0" applyNumberFormat="1" applyFont="1" applyFill="1" applyBorder="1" applyAlignment="1" applyProtection="1">
      <alignment horizontal="center"/>
    </xf>
    <xf numFmtId="3" fontId="2" fillId="3" borderId="24" xfId="0" applyNumberFormat="1" applyFont="1" applyFill="1" applyBorder="1" applyProtection="1"/>
    <xf numFmtId="49" fontId="2" fillId="3" borderId="25" xfId="0" applyNumberFormat="1" applyFont="1" applyFill="1" applyBorder="1" applyAlignment="1" applyProtection="1">
      <alignment horizontal="center"/>
    </xf>
    <xf numFmtId="3" fontId="2" fillId="3" borderId="0" xfId="0" quotePrefix="1" applyNumberFormat="1" applyFont="1" applyFill="1" applyBorder="1" applyAlignment="1" applyProtection="1">
      <alignment horizontal="left"/>
    </xf>
    <xf numFmtId="3" fontId="2" fillId="3" borderId="18" xfId="0" applyNumberFormat="1" applyFont="1" applyFill="1" applyBorder="1" applyProtection="1"/>
    <xf numFmtId="49" fontId="2" fillId="3" borderId="26" xfId="0" applyNumberFormat="1" applyFont="1" applyFill="1" applyBorder="1" applyAlignment="1" applyProtection="1">
      <alignment horizontal="center"/>
    </xf>
    <xf numFmtId="49" fontId="2" fillId="3" borderId="28" xfId="0" applyNumberFormat="1" applyFont="1" applyFill="1" applyBorder="1" applyAlignment="1" applyProtection="1">
      <alignment horizontal="center"/>
    </xf>
    <xf numFmtId="49" fontId="2" fillId="3" borderId="31" xfId="0" applyNumberFormat="1" applyFont="1" applyFill="1" applyBorder="1" applyAlignment="1" applyProtection="1">
      <alignment horizontal="center"/>
    </xf>
    <xf numFmtId="3" fontId="2" fillId="3" borderId="32" xfId="0" applyNumberFormat="1" applyFont="1" applyFill="1" applyBorder="1" applyProtection="1"/>
    <xf numFmtId="3" fontId="2" fillId="3" borderId="0" xfId="0" quotePrefix="1" applyNumberFormat="1" applyFont="1" applyFill="1" applyBorder="1" applyAlignment="1" applyProtection="1">
      <alignment horizontal="center"/>
    </xf>
    <xf numFmtId="3" fontId="3" fillId="3" borderId="5" xfId="0" applyNumberFormat="1" applyFont="1" applyFill="1" applyBorder="1" applyAlignment="1" applyProtection="1">
      <alignment horizontal="left"/>
    </xf>
    <xf numFmtId="3" fontId="3" fillId="3" borderId="5" xfId="0" quotePrefix="1" applyNumberFormat="1" applyFont="1" applyFill="1" applyBorder="1" applyAlignment="1" applyProtection="1">
      <alignment horizontal="left"/>
    </xf>
    <xf numFmtId="3" fontId="2" fillId="3" borderId="33" xfId="0" applyNumberFormat="1" applyFont="1" applyFill="1" applyBorder="1" applyProtection="1"/>
    <xf numFmtId="3" fontId="3" fillId="3" borderId="34" xfId="0" applyNumberFormat="1" applyFont="1" applyFill="1" applyBorder="1" applyProtection="1"/>
    <xf numFmtId="3" fontId="3" fillId="3" borderId="35" xfId="0" quotePrefix="1" applyNumberFormat="1" applyFont="1" applyFill="1" applyBorder="1" applyAlignment="1" applyProtection="1">
      <alignment horizontal="left"/>
    </xf>
    <xf numFmtId="3" fontId="3" fillId="3" borderId="35" xfId="0" applyNumberFormat="1" applyFont="1" applyFill="1" applyBorder="1" applyProtection="1"/>
    <xf numFmtId="49" fontId="3" fillId="3" borderId="36" xfId="0" applyNumberFormat="1" applyFont="1" applyFill="1" applyBorder="1" applyAlignment="1" applyProtection="1">
      <alignment horizontal="center"/>
    </xf>
    <xf numFmtId="3" fontId="3" fillId="3" borderId="7" xfId="0" applyNumberFormat="1" applyFont="1" applyFill="1" applyBorder="1" applyProtection="1"/>
    <xf numFmtId="3" fontId="3" fillId="3" borderId="37" xfId="0" applyNumberFormat="1" applyFont="1" applyFill="1" applyBorder="1" applyProtection="1"/>
    <xf numFmtId="3" fontId="3" fillId="0" borderId="38" xfId="0" applyNumberFormat="1" applyFont="1" applyFill="1" applyBorder="1" applyProtection="1"/>
    <xf numFmtId="3" fontId="3" fillId="3" borderId="38" xfId="0" applyNumberFormat="1" applyFont="1" applyFill="1" applyBorder="1" applyProtection="1"/>
    <xf numFmtId="3" fontId="7" fillId="3" borderId="0" xfId="0" applyNumberFormat="1" applyFont="1" applyFill="1" applyProtection="1"/>
    <xf numFmtId="3" fontId="2" fillId="3" borderId="39" xfId="0" applyNumberFormat="1" applyFont="1" applyFill="1" applyBorder="1" applyProtection="1"/>
    <xf numFmtId="3" fontId="2" fillId="3" borderId="40" xfId="0" applyNumberFormat="1" applyFont="1" applyFill="1" applyBorder="1" applyAlignment="1" applyProtection="1">
      <alignment horizontal="left"/>
    </xf>
    <xf numFmtId="3" fontId="2" fillId="3" borderId="40" xfId="0" applyNumberFormat="1" applyFont="1" applyFill="1" applyBorder="1" applyProtection="1"/>
    <xf numFmtId="3" fontId="2" fillId="3" borderId="40" xfId="0" applyNumberFormat="1" applyFont="1" applyFill="1" applyBorder="1" applyAlignment="1" applyProtection="1"/>
    <xf numFmtId="3" fontId="2" fillId="3" borderId="41" xfId="0" applyNumberFormat="1" applyFont="1" applyFill="1" applyBorder="1" applyProtection="1"/>
    <xf numFmtId="164" fontId="8" fillId="3" borderId="0" xfId="0" applyNumberFormat="1" applyFont="1" applyFill="1" applyBorder="1" applyProtection="1"/>
    <xf numFmtId="164" fontId="8" fillId="3" borderId="0" xfId="0" applyNumberFormat="1" applyFont="1" applyFill="1" applyProtection="1"/>
    <xf numFmtId="164" fontId="8" fillId="3" borderId="2" xfId="0" applyNumberFormat="1" applyFont="1" applyFill="1" applyBorder="1" applyProtection="1"/>
    <xf numFmtId="164" fontId="8" fillId="3" borderId="3" xfId="0" applyNumberFormat="1" applyFont="1" applyFill="1" applyBorder="1" applyAlignment="1" applyProtection="1">
      <alignment horizontal="left"/>
    </xf>
    <xf numFmtId="164" fontId="8" fillId="3" borderId="3" xfId="0" applyNumberFormat="1" applyFont="1" applyFill="1" applyBorder="1" applyProtection="1"/>
    <xf numFmtId="164" fontId="8" fillId="3" borderId="3" xfId="0" applyNumberFormat="1" applyFont="1" applyFill="1" applyBorder="1" applyAlignment="1" applyProtection="1">
      <alignment horizontal="center"/>
    </xf>
    <xf numFmtId="164" fontId="8" fillId="3" borderId="4" xfId="0" applyNumberFormat="1" applyFont="1" applyFill="1" applyBorder="1" applyProtection="1"/>
    <xf numFmtId="3" fontId="8" fillId="3" borderId="0" xfId="0" applyNumberFormat="1" applyFont="1" applyFill="1" applyProtection="1"/>
    <xf numFmtId="3" fontId="8" fillId="3" borderId="5" xfId="0" applyNumberFormat="1" applyFont="1" applyFill="1" applyBorder="1" applyProtection="1"/>
    <xf numFmtId="3" fontId="8" fillId="3" borderId="0" xfId="0" applyNumberFormat="1" applyFont="1" applyFill="1" applyBorder="1" applyProtection="1"/>
    <xf numFmtId="3" fontId="9" fillId="3" borderId="0" xfId="0" quotePrefix="1" applyNumberFormat="1" applyFont="1" applyFill="1" applyBorder="1" applyAlignment="1" applyProtection="1">
      <alignment horizontal="left"/>
    </xf>
    <xf numFmtId="3" fontId="8" fillId="3" borderId="0" xfId="0" applyNumberFormat="1" applyFont="1" applyFill="1" applyBorder="1" applyAlignment="1" applyProtection="1">
      <alignment vertical="top" wrapText="1"/>
    </xf>
    <xf numFmtId="3" fontId="8" fillId="3" borderId="6" xfId="0" applyNumberFormat="1" applyFont="1" applyFill="1" applyBorder="1" applyProtection="1"/>
    <xf numFmtId="3" fontId="9" fillId="3" borderId="0" xfId="0" applyNumberFormat="1" applyFont="1" applyFill="1" applyBorder="1" applyProtection="1"/>
    <xf numFmtId="164" fontId="8" fillId="3" borderId="5" xfId="0" applyNumberFormat="1" applyFont="1" applyFill="1" applyBorder="1" applyProtection="1"/>
    <xf numFmtId="164" fontId="8" fillId="3" borderId="0" xfId="0" applyNumberFormat="1" applyFont="1" applyFill="1" applyBorder="1" applyAlignment="1" applyProtection="1">
      <alignment horizontal="center"/>
    </xf>
    <xf numFmtId="164" fontId="8" fillId="3" borderId="6" xfId="0" applyNumberFormat="1" applyFont="1" applyFill="1" applyBorder="1" applyProtection="1"/>
    <xf numFmtId="14" fontId="9" fillId="3" borderId="0" xfId="0" applyNumberFormat="1" applyFont="1" applyFill="1" applyBorder="1" applyAlignment="1" applyProtection="1">
      <alignment horizontal="center" vertical="top" wrapText="1"/>
    </xf>
    <xf numFmtId="164" fontId="8" fillId="3" borderId="0" xfId="0" applyNumberFormat="1" applyFont="1" applyFill="1" applyBorder="1" applyAlignment="1" applyProtection="1">
      <alignment horizontal="center" vertical="top" wrapText="1"/>
    </xf>
    <xf numFmtId="164" fontId="8" fillId="3" borderId="8" xfId="0" applyNumberFormat="1" applyFont="1" applyFill="1" applyBorder="1" applyProtection="1"/>
    <xf numFmtId="164" fontId="8" fillId="3" borderId="9" xfId="0" applyNumberFormat="1" applyFont="1" applyFill="1" applyBorder="1" applyAlignment="1" applyProtection="1">
      <alignment horizontal="left"/>
    </xf>
    <xf numFmtId="164" fontId="8" fillId="3" borderId="9" xfId="0" applyNumberFormat="1" applyFont="1" applyFill="1" applyBorder="1" applyProtection="1"/>
    <xf numFmtId="164" fontId="8" fillId="3" borderId="42" xfId="0" applyNumberFormat="1" applyFont="1" applyFill="1" applyBorder="1" applyProtection="1"/>
    <xf numFmtId="164" fontId="8" fillId="3" borderId="42" xfId="0" applyNumberFormat="1" applyFont="1" applyFill="1" applyBorder="1" applyAlignment="1" applyProtection="1">
      <alignment horizontal="center"/>
    </xf>
    <xf numFmtId="164" fontId="8" fillId="3" borderId="43" xfId="0" applyNumberFormat="1" applyFont="1" applyFill="1" applyBorder="1" applyAlignment="1" applyProtection="1">
      <alignment horizontal="center"/>
    </xf>
    <xf numFmtId="164" fontId="8" fillId="3" borderId="9" xfId="0" applyNumberFormat="1" applyFont="1" applyFill="1" applyBorder="1" applyAlignment="1" applyProtection="1">
      <alignment horizontal="center"/>
    </xf>
    <xf numFmtId="164" fontId="8" fillId="3" borderId="44" xfId="0" applyNumberFormat="1" applyFont="1" applyFill="1" applyBorder="1" applyAlignment="1" applyProtection="1">
      <alignment horizontal="center"/>
    </xf>
    <xf numFmtId="164" fontId="9" fillId="3" borderId="0" xfId="0" applyNumberFormat="1" applyFont="1" applyFill="1" applyBorder="1" applyProtection="1"/>
    <xf numFmtId="164" fontId="9" fillId="3" borderId="5" xfId="0" applyNumberFormat="1" applyFont="1" applyFill="1" applyBorder="1" applyProtection="1"/>
    <xf numFmtId="49" fontId="9" fillId="3" borderId="45" xfId="0" applyNumberFormat="1" applyFont="1" applyFill="1" applyBorder="1" applyAlignment="1" applyProtection="1">
      <alignment horizontal="center"/>
    </xf>
    <xf numFmtId="164" fontId="9" fillId="3" borderId="45" xfId="0" applyNumberFormat="1" applyFont="1" applyFill="1" applyBorder="1" applyProtection="1"/>
    <xf numFmtId="164" fontId="9" fillId="3" borderId="14" xfId="0" applyNumberFormat="1" applyFont="1" applyFill="1" applyBorder="1" applyProtection="1"/>
    <xf numFmtId="164" fontId="9" fillId="3" borderId="46" xfId="0" applyNumberFormat="1" applyFont="1" applyFill="1" applyBorder="1" applyProtection="1"/>
    <xf numFmtId="164" fontId="9" fillId="3" borderId="6" xfId="0" applyNumberFormat="1" applyFont="1" applyFill="1" applyBorder="1" applyProtection="1"/>
    <xf numFmtId="49" fontId="8" fillId="3" borderId="47" xfId="0" applyNumberFormat="1" applyFont="1" applyFill="1" applyBorder="1" applyAlignment="1" applyProtection="1">
      <alignment horizontal="center"/>
    </xf>
    <xf numFmtId="164" fontId="8" fillId="3" borderId="48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164" fontId="9" fillId="3" borderId="0" xfId="0" applyNumberFormat="1" applyFont="1" applyFill="1" applyBorder="1" applyAlignment="1" applyProtection="1">
      <alignment horizontal="left"/>
    </xf>
    <xf numFmtId="49" fontId="9" fillId="3" borderId="49" xfId="0" applyNumberFormat="1" applyFont="1" applyFill="1" applyBorder="1" applyAlignment="1" applyProtection="1">
      <alignment horizontal="center"/>
    </xf>
    <xf numFmtId="164" fontId="9" fillId="3" borderId="51" xfId="0" applyNumberFormat="1" applyFont="1" applyFill="1" applyBorder="1" applyProtection="1"/>
    <xf numFmtId="49" fontId="9" fillId="3" borderId="52" xfId="0" applyNumberFormat="1" applyFont="1" applyFill="1" applyBorder="1" applyAlignment="1" applyProtection="1">
      <alignment horizontal="center"/>
    </xf>
    <xf numFmtId="164" fontId="9" fillId="3" borderId="52" xfId="0" applyNumberFormat="1" applyFont="1" applyFill="1" applyBorder="1" applyProtection="1"/>
    <xf numFmtId="164" fontId="9" fillId="3" borderId="53" xfId="0" applyNumberFormat="1" applyFont="1" applyFill="1" applyBorder="1" applyProtection="1"/>
    <xf numFmtId="164" fontId="9" fillId="3" borderId="54" xfId="0" applyNumberFormat="1" applyFont="1" applyFill="1" applyBorder="1" applyProtection="1"/>
    <xf numFmtId="164" fontId="8" fillId="3" borderId="47" xfId="0" applyNumberFormat="1" applyFont="1" applyFill="1" applyBorder="1" applyProtection="1"/>
    <xf numFmtId="164" fontId="8" fillId="3" borderId="18" xfId="0" applyNumberFormat="1" applyFont="1" applyFill="1" applyBorder="1" applyProtection="1"/>
    <xf numFmtId="164" fontId="8" fillId="3" borderId="0" xfId="0" applyNumberFormat="1" applyFont="1" applyFill="1" applyBorder="1" applyAlignment="1" applyProtection="1">
      <alignment horizontal="left"/>
    </xf>
    <xf numFmtId="49" fontId="8" fillId="3" borderId="55" xfId="0" applyNumberFormat="1" applyFont="1" applyFill="1" applyBorder="1" applyAlignment="1" applyProtection="1">
      <alignment horizontal="center"/>
    </xf>
    <xf numFmtId="164" fontId="8" fillId="3" borderId="57" xfId="0" applyNumberFormat="1" applyFont="1" applyFill="1" applyBorder="1" applyProtection="1"/>
    <xf numFmtId="49" fontId="8" fillId="3" borderId="56" xfId="0" applyNumberFormat="1" applyFont="1" applyFill="1" applyBorder="1" applyAlignment="1" applyProtection="1">
      <alignment horizontal="center"/>
    </xf>
    <xf numFmtId="164" fontId="8" fillId="3" borderId="58" xfId="0" applyNumberFormat="1" applyFont="1" applyFill="1" applyBorder="1" applyProtection="1"/>
    <xf numFmtId="164" fontId="9" fillId="3" borderId="0" xfId="0" quotePrefix="1" applyNumberFormat="1" applyFont="1" applyFill="1" applyBorder="1" applyAlignment="1" applyProtection="1">
      <alignment horizontal="left"/>
    </xf>
    <xf numFmtId="49" fontId="8" fillId="3" borderId="60" xfId="0" applyNumberFormat="1" applyFont="1" applyFill="1" applyBorder="1" applyAlignment="1" applyProtection="1">
      <alignment horizontal="center"/>
    </xf>
    <xf numFmtId="49" fontId="8" fillId="3" borderId="62" xfId="0" applyNumberFormat="1" applyFont="1" applyFill="1" applyBorder="1" applyAlignment="1" applyProtection="1">
      <alignment horizontal="center"/>
    </xf>
    <xf numFmtId="164" fontId="8" fillId="3" borderId="0" xfId="0" quotePrefix="1" applyNumberFormat="1" applyFont="1" applyFill="1" applyBorder="1" applyAlignment="1" applyProtection="1">
      <alignment horizontal="center"/>
    </xf>
    <xf numFmtId="49" fontId="8" fillId="3" borderId="64" xfId="0" applyNumberFormat="1" applyFont="1" applyFill="1" applyBorder="1" applyAlignment="1" applyProtection="1">
      <alignment horizontal="center"/>
    </xf>
    <xf numFmtId="164" fontId="8" fillId="3" borderId="65" xfId="0" applyNumberFormat="1" applyFont="1" applyFill="1" applyBorder="1" applyProtection="1"/>
    <xf numFmtId="49" fontId="9" fillId="3" borderId="66" xfId="0" applyNumberFormat="1" applyFont="1" applyFill="1" applyBorder="1" applyAlignment="1" applyProtection="1">
      <alignment horizontal="center"/>
    </xf>
    <xf numFmtId="164" fontId="9" fillId="3" borderId="66" xfId="0" applyNumberFormat="1" applyFont="1" applyFill="1" applyBorder="1" applyProtection="1"/>
    <xf numFmtId="164" fontId="9" fillId="3" borderId="7" xfId="0" applyNumberFormat="1" applyFont="1" applyFill="1" applyBorder="1" applyProtection="1"/>
    <xf numFmtId="164" fontId="9" fillId="0" borderId="67" xfId="0" applyNumberFormat="1" applyFont="1" applyFill="1" applyBorder="1" applyProtection="1"/>
    <xf numFmtId="164" fontId="9" fillId="3" borderId="67" xfId="0" applyNumberFormat="1" applyFont="1" applyFill="1" applyBorder="1" applyProtection="1"/>
    <xf numFmtId="164" fontId="8" fillId="3" borderId="68" xfId="0" applyNumberFormat="1" applyFont="1" applyFill="1" applyBorder="1" applyProtection="1"/>
    <xf numFmtId="49" fontId="8" fillId="3" borderId="45" xfId="0" applyNumberFormat="1" applyFont="1" applyFill="1" applyBorder="1" applyAlignment="1" applyProtection="1">
      <alignment horizontal="center"/>
    </xf>
    <xf numFmtId="164" fontId="8" fillId="3" borderId="46" xfId="0" applyNumberFormat="1" applyFont="1" applyFill="1" applyBorder="1" applyProtection="1"/>
    <xf numFmtId="164" fontId="8" fillId="3" borderId="70" xfId="0" applyNumberFormat="1" applyFont="1" applyFill="1" applyBorder="1" applyProtection="1"/>
    <xf numFmtId="164" fontId="9" fillId="3" borderId="71" xfId="0" applyNumberFormat="1" applyFont="1" applyFill="1" applyBorder="1" applyProtection="1"/>
    <xf numFmtId="164" fontId="9" fillId="3" borderId="7" xfId="0" applyNumberFormat="1" applyFont="1" applyFill="1" applyBorder="1" applyAlignment="1" applyProtection="1">
      <alignment horizontal="left"/>
    </xf>
    <xf numFmtId="164" fontId="9" fillId="3" borderId="72" xfId="0" applyNumberFormat="1" applyFont="1" applyFill="1" applyBorder="1" applyProtection="1"/>
    <xf numFmtId="165" fontId="9" fillId="3" borderId="66" xfId="0" applyNumberFormat="1" applyFont="1" applyFill="1" applyBorder="1" applyAlignment="1" applyProtection="1">
      <alignment horizontal="center"/>
    </xf>
    <xf numFmtId="164" fontId="9" fillId="3" borderId="73" xfId="0" applyNumberFormat="1" applyFont="1" applyFill="1" applyBorder="1" applyProtection="1"/>
    <xf numFmtId="164" fontId="9" fillId="3" borderId="0" xfId="0" applyNumberFormat="1" applyFont="1" applyFill="1" applyProtection="1"/>
    <xf numFmtId="164" fontId="8" fillId="3" borderId="39" xfId="0" applyNumberFormat="1" applyFont="1" applyFill="1" applyBorder="1" applyProtection="1"/>
    <xf numFmtId="164" fontId="8" fillId="3" borderId="40" xfId="0" applyNumberFormat="1" applyFont="1" applyFill="1" applyBorder="1" applyAlignment="1" applyProtection="1">
      <alignment horizontal="left"/>
    </xf>
    <xf numFmtId="164" fontId="8" fillId="3" borderId="40" xfId="0" applyNumberFormat="1" applyFont="1" applyFill="1" applyBorder="1" applyProtection="1"/>
    <xf numFmtId="164" fontId="8" fillId="3" borderId="40" xfId="0" applyNumberFormat="1" applyFont="1" applyFill="1" applyBorder="1" applyAlignment="1" applyProtection="1">
      <alignment horizontal="center"/>
    </xf>
    <xf numFmtId="164" fontId="8" fillId="3" borderId="41" xfId="0" applyNumberFormat="1" applyFont="1" applyFill="1" applyBorder="1" applyProtection="1"/>
    <xf numFmtId="0" fontId="9" fillId="3" borderId="0" xfId="0" applyFont="1" applyFill="1" applyProtection="1"/>
    <xf numFmtId="0" fontId="8" fillId="3" borderId="0" xfId="0" applyFont="1" applyFill="1" applyProtection="1"/>
    <xf numFmtId="49" fontId="8" fillId="3" borderId="0" xfId="0" applyNumberFormat="1" applyFont="1" applyFill="1" applyAlignment="1" applyProtection="1">
      <alignment horizontal="center"/>
    </xf>
    <xf numFmtId="0" fontId="9" fillId="4" borderId="2" xfId="0" applyFont="1" applyFill="1" applyBorder="1" applyProtection="1"/>
    <xf numFmtId="0" fontId="8" fillId="4" borderId="3" xfId="0" applyFont="1" applyFill="1" applyBorder="1" applyAlignment="1" applyProtection="1">
      <alignment horizontal="left"/>
    </xf>
    <xf numFmtId="0" fontId="8" fillId="4" borderId="3" xfId="0" applyFont="1" applyFill="1" applyBorder="1" applyProtection="1"/>
    <xf numFmtId="49" fontId="8" fillId="4" borderId="3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Protection="1"/>
    <xf numFmtId="0" fontId="8" fillId="3" borderId="3" xfId="0" applyFont="1" applyFill="1" applyBorder="1" applyProtection="1"/>
    <xf numFmtId="49" fontId="8" fillId="3" borderId="3" xfId="0" applyNumberFormat="1" applyFont="1" applyFill="1" applyBorder="1" applyAlignment="1" applyProtection="1">
      <alignment horizontal="center"/>
    </xf>
    <xf numFmtId="0" fontId="9" fillId="3" borderId="5" xfId="0" applyFont="1" applyFill="1" applyBorder="1" applyProtection="1"/>
    <xf numFmtId="0" fontId="8" fillId="3" borderId="0" xfId="0" applyFont="1" applyFill="1" applyBorder="1" applyProtection="1"/>
    <xf numFmtId="0" fontId="8" fillId="3" borderId="0" xfId="0" applyFont="1" applyFill="1" applyAlignment="1" applyProtection="1">
      <alignment wrapText="1"/>
    </xf>
    <xf numFmtId="49" fontId="9" fillId="3" borderId="0" xfId="0" applyNumberFormat="1" applyFont="1" applyFill="1" applyBorder="1" applyAlignment="1" applyProtection="1">
      <alignment horizontal="center"/>
    </xf>
    <xf numFmtId="49" fontId="8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49" fontId="8" fillId="3" borderId="74" xfId="0" applyNumberFormat="1" applyFont="1" applyFill="1" applyBorder="1" applyAlignment="1" applyProtection="1">
      <alignment horizontal="center"/>
    </xf>
    <xf numFmtId="49" fontId="8" fillId="3" borderId="75" xfId="0" applyNumberFormat="1" applyFont="1" applyFill="1" applyBorder="1" applyAlignment="1" applyProtection="1">
      <alignment horizontal="center"/>
    </xf>
    <xf numFmtId="164" fontId="9" fillId="3" borderId="76" xfId="0" applyNumberFormat="1" applyFont="1" applyFill="1" applyBorder="1" applyProtection="1"/>
    <xf numFmtId="49" fontId="8" fillId="3" borderId="77" xfId="0" applyNumberFormat="1" applyFont="1" applyFill="1" applyBorder="1" applyAlignment="1" applyProtection="1">
      <alignment horizontal="center"/>
    </xf>
    <xf numFmtId="164" fontId="9" fillId="3" borderId="78" xfId="0" applyNumberFormat="1" applyFont="1" applyFill="1" applyBorder="1" applyProtection="1"/>
    <xf numFmtId="0" fontId="8" fillId="3" borderId="0" xfId="0" applyFont="1" applyFill="1" applyBorder="1" applyAlignment="1" applyProtection="1">
      <alignment horizontal="left"/>
    </xf>
    <xf numFmtId="49" fontId="8" fillId="3" borderId="79" xfId="0" applyNumberFormat="1" applyFont="1" applyFill="1" applyBorder="1" applyAlignment="1" applyProtection="1">
      <alignment horizontal="center"/>
    </xf>
    <xf numFmtId="164" fontId="9" fillId="3" borderId="80" xfId="0" applyNumberFormat="1" applyFont="1" applyFill="1" applyBorder="1" applyProtection="1"/>
    <xf numFmtId="49" fontId="8" fillId="3" borderId="81" xfId="0" applyNumberFormat="1" applyFont="1" applyFill="1" applyBorder="1" applyAlignment="1" applyProtection="1">
      <alignment horizontal="center"/>
    </xf>
    <xf numFmtId="0" fontId="8" fillId="3" borderId="0" xfId="0" quotePrefix="1" applyFont="1" applyFill="1" applyBorder="1" applyAlignment="1" applyProtection="1">
      <alignment horizontal="left"/>
    </xf>
    <xf numFmtId="49" fontId="8" fillId="3" borderId="83" xfId="0" applyNumberFormat="1" applyFont="1" applyFill="1" applyBorder="1" applyAlignment="1" applyProtection="1">
      <alignment horizontal="center"/>
    </xf>
    <xf numFmtId="0" fontId="9" fillId="3" borderId="5" xfId="0" quotePrefix="1" applyFont="1" applyFill="1" applyBorder="1" applyAlignment="1" applyProtection="1">
      <alignment horizontal="left"/>
    </xf>
    <xf numFmtId="0" fontId="9" fillId="3" borderId="0" xfId="0" quotePrefix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49" fontId="8" fillId="3" borderId="85" xfId="0" applyNumberFormat="1" applyFont="1" applyFill="1" applyBorder="1" applyAlignment="1" applyProtection="1">
      <alignment horizontal="center"/>
    </xf>
    <xf numFmtId="164" fontId="9" fillId="3" borderId="86" xfId="0" applyNumberFormat="1" applyFont="1" applyFill="1" applyBorder="1" applyProtection="1"/>
    <xf numFmtId="49" fontId="8" fillId="3" borderId="87" xfId="0" applyNumberFormat="1" applyFont="1" applyFill="1" applyBorder="1" applyAlignment="1" applyProtection="1">
      <alignment horizontal="center"/>
    </xf>
    <xf numFmtId="0" fontId="9" fillId="4" borderId="90" xfId="0" applyFont="1" applyFill="1" applyBorder="1" applyProtection="1"/>
    <xf numFmtId="0" fontId="8" fillId="4" borderId="91" xfId="0" applyFont="1" applyFill="1" applyBorder="1" applyAlignment="1" applyProtection="1">
      <alignment horizontal="left"/>
    </xf>
    <xf numFmtId="0" fontId="8" fillId="4" borderId="91" xfId="0" applyFont="1" applyFill="1" applyBorder="1" applyProtection="1"/>
    <xf numFmtId="49" fontId="8" fillId="4" borderId="91" xfId="0" applyNumberFormat="1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center"/>
    </xf>
    <xf numFmtId="3" fontId="2" fillId="3" borderId="7" xfId="0" applyNumberFormat="1" applyFont="1" applyFill="1" applyBorder="1" applyAlignment="1" applyProtection="1">
      <alignment horizontal="left" wrapText="1"/>
    </xf>
    <xf numFmtId="3" fontId="3" fillId="3" borderId="0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64" fontId="8" fillId="3" borderId="7" xfId="0" applyNumberFormat="1" applyFont="1" applyFill="1" applyBorder="1" applyAlignment="1" applyProtection="1">
      <alignment horizontal="left" wrapText="1"/>
    </xf>
    <xf numFmtId="3" fontId="9" fillId="3" borderId="0" xfId="0" applyNumberFormat="1" applyFont="1" applyFill="1" applyBorder="1" applyAlignment="1" applyProtection="1">
      <alignment horizontal="center"/>
    </xf>
    <xf numFmtId="3" fontId="8" fillId="3" borderId="0" xfId="0" applyNumberFormat="1" applyFont="1" applyFill="1" applyBorder="1" applyAlignment="1" applyProtection="1">
      <alignment horizontal="center"/>
    </xf>
    <xf numFmtId="164" fontId="9" fillId="3" borderId="0" xfId="0" applyNumberFormat="1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9" fillId="3" borderId="40" xfId="0" applyFont="1" applyFill="1" applyBorder="1" applyAlignment="1" applyProtection="1">
      <alignment horizontal="right"/>
    </xf>
    <xf numFmtId="164" fontId="8" fillId="4" borderId="3" xfId="0" applyNumberFormat="1" applyFont="1" applyFill="1" applyBorder="1" applyProtection="1"/>
    <xf numFmtId="164" fontId="9" fillId="4" borderId="3" xfId="0" applyNumberFormat="1" applyFont="1" applyFill="1" applyBorder="1" applyAlignment="1" applyProtection="1">
      <alignment horizontal="right"/>
    </xf>
    <xf numFmtId="0" fontId="8" fillId="4" borderId="4" xfId="0" applyFont="1" applyFill="1" applyBorder="1" applyProtection="1"/>
    <xf numFmtId="0" fontId="8" fillId="3" borderId="4" xfId="0" applyFont="1" applyFill="1" applyBorder="1" applyProtection="1"/>
    <xf numFmtId="0" fontId="8" fillId="3" borderId="6" xfId="0" applyFont="1" applyFill="1" applyBorder="1" applyProtection="1"/>
    <xf numFmtId="164" fontId="9" fillId="3" borderId="0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164" fontId="8" fillId="3" borderId="74" xfId="0" applyNumberFormat="1" applyFont="1" applyFill="1" applyBorder="1" applyAlignment="1" applyProtection="1">
      <alignment horizontal="center"/>
    </xf>
    <xf numFmtId="164" fontId="8" fillId="3" borderId="82" xfId="0" applyNumberFormat="1" applyFont="1" applyFill="1" applyBorder="1" applyProtection="1"/>
    <xf numFmtId="164" fontId="8" fillId="3" borderId="80" xfId="0" applyNumberFormat="1" applyFont="1" applyFill="1" applyBorder="1" applyProtection="1"/>
    <xf numFmtId="164" fontId="8" fillId="3" borderId="84" xfId="0" applyNumberFormat="1" applyFont="1" applyFill="1" applyBorder="1" applyProtection="1"/>
    <xf numFmtId="164" fontId="8" fillId="3" borderId="88" xfId="0" applyNumberFormat="1" applyFont="1" applyFill="1" applyBorder="1" applyProtection="1"/>
    <xf numFmtId="0" fontId="8" fillId="3" borderId="89" xfId="0" applyFont="1" applyFill="1" applyBorder="1" applyProtection="1"/>
    <xf numFmtId="164" fontId="8" fillId="4" borderId="91" xfId="0" applyNumberFormat="1" applyFont="1" applyFill="1" applyBorder="1" applyProtection="1"/>
    <xf numFmtId="0" fontId="8" fillId="4" borderId="92" xfId="0" applyFont="1" applyFill="1" applyBorder="1" applyProtection="1"/>
    <xf numFmtId="164" fontId="8" fillId="3" borderId="0" xfId="0" applyNumberFormat="1" applyFont="1" applyFill="1" applyAlignment="1" applyProtection="1">
      <alignment horizontal="center"/>
    </xf>
    <xf numFmtId="0" fontId="0" fillId="0" borderId="7" xfId="0" applyBorder="1" applyAlignment="1" applyProtection="1">
      <alignment horizontal="left" wrapText="1"/>
    </xf>
    <xf numFmtId="164" fontId="9" fillId="3" borderId="49" xfId="0" applyNumberFormat="1" applyFont="1" applyFill="1" applyBorder="1" applyProtection="1"/>
    <xf numFmtId="164" fontId="9" fillId="3" borderId="50" xfId="0" applyNumberFormat="1" applyFont="1" applyFill="1" applyBorder="1" applyProtection="1"/>
    <xf numFmtId="164" fontId="8" fillId="3" borderId="56" xfId="0" applyNumberFormat="1" applyFont="1" applyFill="1" applyBorder="1" applyProtection="1"/>
    <xf numFmtId="164" fontId="8" fillId="3" borderId="29" xfId="0" applyNumberFormat="1" applyFont="1" applyFill="1" applyBorder="1" applyProtection="1"/>
    <xf numFmtId="164" fontId="8" fillId="3" borderId="55" xfId="0" applyNumberFormat="1" applyFont="1" applyFill="1" applyBorder="1" applyProtection="1"/>
    <xf numFmtId="164" fontId="8" fillId="3" borderId="59" xfId="0" applyNumberFormat="1" applyFont="1" applyFill="1" applyBorder="1" applyProtection="1"/>
    <xf numFmtId="164" fontId="8" fillId="3" borderId="60" xfId="0" applyNumberFormat="1" applyFont="1" applyFill="1" applyBorder="1" applyProtection="1"/>
    <xf numFmtId="164" fontId="8" fillId="3" borderId="61" xfId="0" applyNumberFormat="1" applyFont="1" applyFill="1" applyBorder="1" applyProtection="1"/>
    <xf numFmtId="164" fontId="8" fillId="3" borderId="62" xfId="0" applyNumberFormat="1" applyFont="1" applyFill="1" applyBorder="1" applyProtection="1"/>
    <xf numFmtId="164" fontId="8" fillId="3" borderId="63" xfId="0" applyNumberFormat="1" applyFont="1" applyFill="1" applyBorder="1" applyProtection="1"/>
    <xf numFmtId="164" fontId="8" fillId="3" borderId="64" xfId="0" applyNumberFormat="1" applyFont="1" applyFill="1" applyBorder="1" applyProtection="1"/>
    <xf numFmtId="164" fontId="8" fillId="3" borderId="45" xfId="0" applyNumberFormat="1" applyFont="1" applyFill="1" applyBorder="1" applyProtection="1"/>
    <xf numFmtId="164" fontId="8" fillId="3" borderId="14" xfId="0" applyNumberFormat="1" applyFont="1" applyFill="1" applyBorder="1" applyProtection="1"/>
    <xf numFmtId="164" fontId="8" fillId="3" borderId="69" xfId="0" applyNumberFormat="1" applyFont="1" applyFill="1" applyBorder="1" applyProtection="1"/>
    <xf numFmtId="3" fontId="2" fillId="3" borderId="0" xfId="0" applyNumberFormat="1" applyFont="1" applyFill="1" applyBorder="1" applyAlignment="1" applyProtection="1">
      <alignment vertical="top" wrapText="1"/>
    </xf>
    <xf numFmtId="3" fontId="2" fillId="3" borderId="0" xfId="0" applyNumberFormat="1" applyFont="1" applyFill="1" applyBorder="1" applyAlignment="1" applyProtection="1">
      <alignment horizontal="center" vertical="top" wrapText="1"/>
    </xf>
    <xf numFmtId="14" fontId="6" fillId="3" borderId="0" xfId="0" applyNumberFormat="1" applyFont="1" applyFill="1" applyBorder="1" applyAlignment="1" applyProtection="1">
      <alignment horizontal="center" vertical="top" wrapText="1"/>
    </xf>
    <xf numFmtId="3" fontId="2" fillId="3" borderId="9" xfId="0" applyNumberFormat="1" applyFont="1" applyFill="1" applyBorder="1" applyAlignment="1" applyProtection="1">
      <alignment horizontal="center"/>
    </xf>
    <xf numFmtId="3" fontId="2" fillId="3" borderId="11" xfId="0" applyNumberFormat="1" applyFont="1" applyFill="1" applyBorder="1" applyAlignment="1" applyProtection="1">
      <alignment horizontal="center"/>
    </xf>
    <xf numFmtId="3" fontId="2" fillId="3" borderId="23" xfId="0" applyNumberFormat="1" applyFont="1" applyFill="1" applyBorder="1" applyProtection="1"/>
    <xf numFmtId="3" fontId="2" fillId="3" borderId="27" xfId="0" applyNumberFormat="1" applyFont="1" applyFill="1" applyBorder="1" applyProtection="1"/>
    <xf numFmtId="3" fontId="2" fillId="3" borderId="29" xfId="0" applyNumberFormat="1" applyFont="1" applyFill="1" applyBorder="1" applyProtection="1"/>
    <xf numFmtId="3" fontId="2" fillId="3" borderId="30" xfId="0" applyNumberFormat="1" applyFont="1" applyFill="1" applyBorder="1" applyProtection="1"/>
    <xf numFmtId="3" fontId="4" fillId="3" borderId="0" xfId="0" applyNumberFormat="1" applyFont="1" applyFill="1" applyAlignment="1" applyProtection="1"/>
  </cellXfs>
  <cellStyles count="7">
    <cellStyle name="Comma 2" xfId="1"/>
    <cellStyle name="Comma 3" xfId="2"/>
    <cellStyle name="Normal" xfId="0" builtinId="0"/>
    <cellStyle name="Normal 2" xfId="3"/>
    <cellStyle name="Normal 3" xfId="4"/>
    <cellStyle name="Normal 4" xfId="5"/>
    <cellStyle name="Not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opLeftCell="A43" zoomScale="85" zoomScaleNormal="85" workbookViewId="0">
      <selection activeCell="O63" sqref="O63"/>
    </sheetView>
  </sheetViews>
  <sheetFormatPr defaultColWidth="9.140625" defaultRowHeight="15.75" x14ac:dyDescent="0.25"/>
  <cols>
    <col min="1" max="1" width="3.5703125" style="4" customWidth="1"/>
    <col min="2" max="5" width="9.140625" style="4"/>
    <col min="6" max="6" width="45.140625" style="4" customWidth="1"/>
    <col min="7" max="7" width="13" style="229" customWidth="1"/>
    <col min="8" max="9" width="22" style="4" customWidth="1"/>
    <col min="10" max="10" width="22.140625" style="4" customWidth="1"/>
    <col min="11" max="11" width="22.28515625" style="4" customWidth="1"/>
    <col min="12" max="12" width="22" style="4" customWidth="1"/>
    <col min="13" max="13" width="20.7109375" style="4" customWidth="1"/>
    <col min="14" max="14" width="6.85546875" style="4" customWidth="1"/>
    <col min="15" max="15" width="9.140625" style="4"/>
    <col min="16" max="16" width="13" style="4" bestFit="1" customWidth="1"/>
    <col min="17" max="16384" width="9.140625" style="4"/>
  </cols>
  <sheetData>
    <row r="1" spans="1:14" ht="16.5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"/>
    </row>
    <row r="2" spans="1:14" ht="16.5" thickTop="1" x14ac:dyDescent="0.25">
      <c r="A2" s="1"/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8"/>
    </row>
    <row r="3" spans="1:14" ht="20.25" customHeight="1" x14ac:dyDescent="0.25">
      <c r="A3" s="1"/>
      <c r="B3" s="10"/>
      <c r="C3" s="11"/>
      <c r="E3" s="12"/>
      <c r="F3" s="178" t="s">
        <v>0</v>
      </c>
      <c r="G3" s="178"/>
      <c r="H3" s="178"/>
      <c r="K3" s="220"/>
      <c r="M3" s="220"/>
      <c r="N3" s="9"/>
    </row>
    <row r="4" spans="1:14" ht="21.75" customHeight="1" x14ac:dyDescent="0.25">
      <c r="A4" s="1"/>
      <c r="B4" s="10"/>
      <c r="C4" s="11"/>
      <c r="E4" s="12"/>
      <c r="F4" s="178" t="s">
        <v>1</v>
      </c>
      <c r="G4" s="178"/>
      <c r="H4" s="178"/>
      <c r="I4" s="11"/>
      <c r="J4" s="11"/>
      <c r="K4" s="11"/>
      <c r="L4" s="11"/>
      <c r="M4" s="11"/>
      <c r="N4" s="9"/>
    </row>
    <row r="5" spans="1:14" ht="21.75" customHeight="1" x14ac:dyDescent="0.25">
      <c r="A5" s="1"/>
      <c r="B5" s="10"/>
      <c r="C5" s="11"/>
      <c r="D5" s="12"/>
      <c r="E5" s="13"/>
      <c r="F5" s="179" t="s">
        <v>2</v>
      </c>
      <c r="G5" s="179"/>
      <c r="H5" s="179"/>
      <c r="I5" s="11"/>
      <c r="J5" s="11"/>
      <c r="K5" s="11"/>
      <c r="L5" s="11"/>
      <c r="M5" s="11"/>
      <c r="N5" s="9"/>
    </row>
    <row r="6" spans="1:14" ht="27" customHeight="1" x14ac:dyDescent="0.25">
      <c r="A6" s="1"/>
      <c r="B6" s="10"/>
      <c r="C6" s="11"/>
      <c r="D6" s="11"/>
      <c r="E6" s="11"/>
      <c r="F6" s="11"/>
      <c r="G6" s="14"/>
      <c r="H6" s="180" t="s">
        <v>3</v>
      </c>
      <c r="I6" s="181"/>
      <c r="J6" s="181"/>
      <c r="K6" s="180" t="s">
        <v>4</v>
      </c>
      <c r="L6" s="181"/>
      <c r="M6" s="181"/>
      <c r="N6" s="9"/>
    </row>
    <row r="7" spans="1:14" ht="30" customHeight="1" thickBot="1" x14ac:dyDescent="0.3">
      <c r="A7" s="1"/>
      <c r="B7" s="10"/>
      <c r="C7" s="177" t="s">
        <v>5</v>
      </c>
      <c r="D7" s="205"/>
      <c r="E7" s="205"/>
      <c r="F7" s="11"/>
      <c r="G7" s="14"/>
      <c r="H7" s="221"/>
      <c r="I7" s="222" t="s">
        <v>6</v>
      </c>
      <c r="J7" s="221"/>
      <c r="K7" s="221"/>
      <c r="L7" s="222" t="s">
        <v>7</v>
      </c>
      <c r="M7" s="221"/>
      <c r="N7" s="9"/>
    </row>
    <row r="8" spans="1:14" ht="28.5" customHeight="1" thickTop="1" x14ac:dyDescent="0.25">
      <c r="A8" s="1"/>
      <c r="B8" s="15"/>
      <c r="C8" s="16"/>
      <c r="D8" s="16"/>
      <c r="E8" s="16"/>
      <c r="F8" s="16"/>
      <c r="G8" s="17" t="s">
        <v>8</v>
      </c>
      <c r="H8" s="223" t="s">
        <v>9</v>
      </c>
      <c r="I8" s="224" t="s">
        <v>10</v>
      </c>
      <c r="J8" s="18" t="s">
        <v>11</v>
      </c>
      <c r="K8" s="223" t="s">
        <v>9</v>
      </c>
      <c r="L8" s="224" t="s">
        <v>10</v>
      </c>
      <c r="M8" s="18" t="s">
        <v>11</v>
      </c>
      <c r="N8" s="9"/>
    </row>
    <row r="9" spans="1:14" s="55" customFormat="1" ht="27" customHeight="1" thickBot="1" x14ac:dyDescent="0.3">
      <c r="A9" s="19"/>
      <c r="B9" s="20" t="s">
        <v>12</v>
      </c>
      <c r="C9" s="13" t="s">
        <v>13</v>
      </c>
      <c r="D9" s="13"/>
      <c r="E9" s="13"/>
      <c r="F9" s="13"/>
      <c r="G9" s="21"/>
      <c r="H9" s="22">
        <f>H10+H11+H12</f>
        <v>12593562</v>
      </c>
      <c r="I9" s="23">
        <f>I10+I11+I12</f>
        <v>4846868</v>
      </c>
      <c r="J9" s="24">
        <f t="shared" ref="J9:J14" si="0">H9+I9</f>
        <v>17440430</v>
      </c>
      <c r="K9" s="22">
        <f>K10+K11+K12</f>
        <v>13084561</v>
      </c>
      <c r="L9" s="23">
        <f>L10+L11+L12</f>
        <v>4407841</v>
      </c>
      <c r="M9" s="24">
        <f t="shared" ref="M9:M14" si="1">K9+L9</f>
        <v>17492402</v>
      </c>
      <c r="N9" s="25"/>
    </row>
    <row r="10" spans="1:14" ht="34.5" customHeight="1" x14ac:dyDescent="0.25">
      <c r="A10" s="1"/>
      <c r="B10" s="10"/>
      <c r="C10" s="26" t="s">
        <v>14</v>
      </c>
      <c r="D10" s="11" t="s">
        <v>15</v>
      </c>
      <c r="E10" s="11"/>
      <c r="F10" s="11"/>
      <c r="G10" s="27"/>
      <c r="H10" s="38">
        <v>12593562</v>
      </c>
      <c r="I10" s="33">
        <v>0</v>
      </c>
      <c r="J10" s="28">
        <f t="shared" si="0"/>
        <v>12593562</v>
      </c>
      <c r="K10" s="38">
        <v>13084561</v>
      </c>
      <c r="L10" s="33">
        <v>0</v>
      </c>
      <c r="M10" s="28">
        <f t="shared" si="1"/>
        <v>13084561</v>
      </c>
      <c r="N10" s="9"/>
    </row>
    <row r="11" spans="1:14" ht="34.5" customHeight="1" x14ac:dyDescent="0.25">
      <c r="A11" s="1"/>
      <c r="B11" s="10"/>
      <c r="C11" s="26" t="s">
        <v>16</v>
      </c>
      <c r="D11" s="11" t="s">
        <v>17</v>
      </c>
      <c r="E11" s="11"/>
      <c r="F11" s="11"/>
      <c r="G11" s="27"/>
      <c r="H11" s="38">
        <v>0</v>
      </c>
      <c r="I11" s="33">
        <v>4846868</v>
      </c>
      <c r="J11" s="28">
        <f t="shared" si="0"/>
        <v>4846868</v>
      </c>
      <c r="K11" s="38">
        <v>0</v>
      </c>
      <c r="L11" s="33">
        <v>4407841</v>
      </c>
      <c r="M11" s="28">
        <f t="shared" si="1"/>
        <v>4407841</v>
      </c>
      <c r="N11" s="9"/>
    </row>
    <row r="12" spans="1:14" ht="34.5" customHeight="1" x14ac:dyDescent="0.25">
      <c r="A12" s="1"/>
      <c r="B12" s="10"/>
      <c r="C12" s="26" t="s">
        <v>18</v>
      </c>
      <c r="D12" s="11" t="s">
        <v>19</v>
      </c>
      <c r="E12" s="11"/>
      <c r="F12" s="11"/>
      <c r="G12" s="27"/>
      <c r="H12" s="38">
        <v>0</v>
      </c>
      <c r="I12" s="33">
        <v>0</v>
      </c>
      <c r="J12" s="28">
        <f t="shared" si="0"/>
        <v>0</v>
      </c>
      <c r="K12" s="38">
        <v>0</v>
      </c>
      <c r="L12" s="33">
        <v>0</v>
      </c>
      <c r="M12" s="28">
        <f t="shared" si="1"/>
        <v>0</v>
      </c>
      <c r="N12" s="9"/>
    </row>
    <row r="13" spans="1:14" s="55" customFormat="1" ht="34.5" customHeight="1" thickBot="1" x14ac:dyDescent="0.3">
      <c r="A13" s="19"/>
      <c r="B13" s="20" t="s">
        <v>20</v>
      </c>
      <c r="C13" s="29" t="s">
        <v>21</v>
      </c>
      <c r="D13" s="13"/>
      <c r="E13" s="13"/>
      <c r="F13" s="13"/>
      <c r="G13" s="30" t="s">
        <v>22</v>
      </c>
      <c r="H13" s="22">
        <f>H14+H15</f>
        <v>309982725</v>
      </c>
      <c r="I13" s="23">
        <f>I14+I15</f>
        <v>210712503</v>
      </c>
      <c r="J13" s="24">
        <f t="shared" si="0"/>
        <v>520695228</v>
      </c>
      <c r="K13" s="22">
        <f>K14+K15</f>
        <v>352918449</v>
      </c>
      <c r="L13" s="23">
        <f>L14+L15</f>
        <v>144946789</v>
      </c>
      <c r="M13" s="24">
        <f t="shared" si="1"/>
        <v>497865238</v>
      </c>
      <c r="N13" s="25"/>
    </row>
    <row r="14" spans="1:14" ht="34.5" customHeight="1" x14ac:dyDescent="0.25">
      <c r="A14" s="1"/>
      <c r="B14" s="10"/>
      <c r="C14" s="26" t="s">
        <v>14</v>
      </c>
      <c r="D14" s="31" t="s">
        <v>23</v>
      </c>
      <c r="E14" s="11"/>
      <c r="F14" s="11"/>
      <c r="G14" s="27"/>
      <c r="H14" s="38">
        <v>108188233</v>
      </c>
      <c r="I14" s="33">
        <v>154031528</v>
      </c>
      <c r="J14" s="28">
        <f t="shared" si="0"/>
        <v>262219761</v>
      </c>
      <c r="K14" s="38">
        <v>148661284</v>
      </c>
      <c r="L14" s="33">
        <v>57914865</v>
      </c>
      <c r="M14" s="28">
        <f t="shared" si="1"/>
        <v>206576149</v>
      </c>
      <c r="N14" s="9"/>
    </row>
    <row r="15" spans="1:14" ht="34.5" customHeight="1" x14ac:dyDescent="0.25">
      <c r="A15" s="1"/>
      <c r="B15" s="10"/>
      <c r="C15" s="26" t="s">
        <v>16</v>
      </c>
      <c r="D15" s="11" t="s">
        <v>24</v>
      </c>
      <c r="E15" s="11"/>
      <c r="F15" s="11"/>
      <c r="G15" s="27"/>
      <c r="H15" s="32">
        <v>201794492</v>
      </c>
      <c r="I15" s="33">
        <v>56680975</v>
      </c>
      <c r="J15" s="28">
        <f>H15+I15</f>
        <v>258475467</v>
      </c>
      <c r="K15" s="32">
        <f>K16+K17+K18</f>
        <v>204257165</v>
      </c>
      <c r="L15" s="33">
        <f>L16+L17+L18</f>
        <v>87031924</v>
      </c>
      <c r="M15" s="28">
        <f>K15+L15</f>
        <v>291289089</v>
      </c>
      <c r="N15" s="9"/>
    </row>
    <row r="16" spans="1:14" ht="34.5" customHeight="1" x14ac:dyDescent="0.25">
      <c r="A16" s="1"/>
      <c r="B16" s="10"/>
      <c r="C16" s="31"/>
      <c r="D16" s="11" t="s">
        <v>25</v>
      </c>
      <c r="E16" s="11"/>
      <c r="F16" s="11"/>
      <c r="G16" s="34"/>
      <c r="H16" s="32">
        <v>13132976</v>
      </c>
      <c r="I16" s="225">
        <v>49574458</v>
      </c>
      <c r="J16" s="35">
        <f t="shared" ref="J16:J58" si="2">H16+I16</f>
        <v>62707434</v>
      </c>
      <c r="K16" s="32">
        <v>38000678</v>
      </c>
      <c r="L16" s="225">
        <v>82303086</v>
      </c>
      <c r="M16" s="35">
        <f t="shared" ref="M16:M27" si="3">K16+L16</f>
        <v>120303764</v>
      </c>
      <c r="N16" s="9"/>
    </row>
    <row r="17" spans="1:14" ht="34.5" customHeight="1" x14ac:dyDescent="0.25">
      <c r="A17" s="1"/>
      <c r="B17" s="10"/>
      <c r="C17" s="31"/>
      <c r="D17" s="11" t="s">
        <v>26</v>
      </c>
      <c r="E17" s="11"/>
      <c r="F17" s="11"/>
      <c r="G17" s="34"/>
      <c r="H17" s="32">
        <v>188661516</v>
      </c>
      <c r="I17" s="225">
        <v>7106517</v>
      </c>
      <c r="J17" s="35">
        <f t="shared" si="2"/>
        <v>195768033</v>
      </c>
      <c r="K17" s="32">
        <v>166256487</v>
      </c>
      <c r="L17" s="225">
        <v>4728838</v>
      </c>
      <c r="M17" s="35">
        <f t="shared" si="3"/>
        <v>170985325</v>
      </c>
      <c r="N17" s="9"/>
    </row>
    <row r="18" spans="1:14" ht="34.5" customHeight="1" x14ac:dyDescent="0.25">
      <c r="A18" s="1"/>
      <c r="B18" s="10"/>
      <c r="C18" s="31"/>
      <c r="D18" s="11" t="s">
        <v>27</v>
      </c>
      <c r="E18" s="11"/>
      <c r="F18" s="11"/>
      <c r="G18" s="36"/>
      <c r="H18" s="32">
        <v>0</v>
      </c>
      <c r="I18" s="225">
        <v>0</v>
      </c>
      <c r="J18" s="35">
        <f t="shared" si="2"/>
        <v>0</v>
      </c>
      <c r="K18" s="32">
        <v>0</v>
      </c>
      <c r="L18" s="225">
        <v>0</v>
      </c>
      <c r="M18" s="35">
        <f t="shared" si="3"/>
        <v>0</v>
      </c>
      <c r="N18" s="9"/>
    </row>
    <row r="19" spans="1:14" s="55" customFormat="1" ht="34.5" customHeight="1" thickBot="1" x14ac:dyDescent="0.3">
      <c r="A19" s="19"/>
      <c r="B19" s="20" t="s">
        <v>28</v>
      </c>
      <c r="C19" s="29" t="s">
        <v>29</v>
      </c>
      <c r="D19" s="13"/>
      <c r="E19" s="13"/>
      <c r="F19" s="13"/>
      <c r="G19" s="30" t="s">
        <v>30</v>
      </c>
      <c r="H19" s="22">
        <f>H20+H21+H22+H23</f>
        <v>2624165</v>
      </c>
      <c r="I19" s="23">
        <f>I20+I21+I22+I23</f>
        <v>55911218</v>
      </c>
      <c r="J19" s="24">
        <f t="shared" si="2"/>
        <v>58535383</v>
      </c>
      <c r="K19" s="22">
        <f>K20+K21+K22+K23</f>
        <v>2696700</v>
      </c>
      <c r="L19" s="23">
        <f>L20+L21+L22+L23</f>
        <v>71199890</v>
      </c>
      <c r="M19" s="24">
        <f t="shared" si="3"/>
        <v>73896590</v>
      </c>
      <c r="N19" s="25"/>
    </row>
    <row r="20" spans="1:14" ht="34.5" customHeight="1" x14ac:dyDescent="0.25">
      <c r="A20" s="1"/>
      <c r="B20" s="10"/>
      <c r="C20" s="26" t="s">
        <v>14</v>
      </c>
      <c r="D20" s="11" t="s">
        <v>31</v>
      </c>
      <c r="E20" s="11"/>
      <c r="F20" s="11"/>
      <c r="G20" s="27"/>
      <c r="H20" s="38">
        <v>0</v>
      </c>
      <c r="I20" s="33">
        <v>0</v>
      </c>
      <c r="J20" s="28">
        <f t="shared" si="2"/>
        <v>0</v>
      </c>
      <c r="K20" s="38">
        <v>0</v>
      </c>
      <c r="L20" s="33">
        <v>0</v>
      </c>
      <c r="M20" s="28">
        <f t="shared" si="3"/>
        <v>0</v>
      </c>
      <c r="N20" s="9"/>
    </row>
    <row r="21" spans="1:14" ht="34.5" customHeight="1" x14ac:dyDescent="0.25">
      <c r="A21" s="1"/>
      <c r="B21" s="10"/>
      <c r="C21" s="26" t="s">
        <v>16</v>
      </c>
      <c r="D21" s="11" t="s">
        <v>32</v>
      </c>
      <c r="E21" s="11"/>
      <c r="F21" s="11"/>
      <c r="G21" s="27"/>
      <c r="H21" s="38">
        <v>0</v>
      </c>
      <c r="I21" s="33">
        <v>0</v>
      </c>
      <c r="J21" s="28">
        <f t="shared" si="2"/>
        <v>0</v>
      </c>
      <c r="K21" s="38">
        <v>0</v>
      </c>
      <c r="L21" s="33">
        <v>0</v>
      </c>
      <c r="M21" s="28">
        <f t="shared" si="3"/>
        <v>0</v>
      </c>
      <c r="N21" s="9"/>
    </row>
    <row r="22" spans="1:14" ht="34.5" customHeight="1" x14ac:dyDescent="0.25">
      <c r="A22" s="1"/>
      <c r="B22" s="10"/>
      <c r="C22" s="26" t="s">
        <v>18</v>
      </c>
      <c r="D22" s="11" t="s">
        <v>33</v>
      </c>
      <c r="E22" s="11"/>
      <c r="F22" s="11"/>
      <c r="G22" s="27"/>
      <c r="H22" s="38">
        <v>0</v>
      </c>
      <c r="I22" s="33">
        <v>0</v>
      </c>
      <c r="J22" s="28">
        <f t="shared" si="2"/>
        <v>0</v>
      </c>
      <c r="K22" s="38">
        <v>0</v>
      </c>
      <c r="L22" s="33">
        <v>0</v>
      </c>
      <c r="M22" s="28">
        <f t="shared" si="3"/>
        <v>0</v>
      </c>
      <c r="N22" s="9"/>
    </row>
    <row r="23" spans="1:14" ht="34.5" customHeight="1" x14ac:dyDescent="0.25">
      <c r="A23" s="1"/>
      <c r="B23" s="10"/>
      <c r="C23" s="26" t="s">
        <v>34</v>
      </c>
      <c r="D23" s="37" t="s">
        <v>35</v>
      </c>
      <c r="E23" s="11"/>
      <c r="F23" s="11"/>
      <c r="G23" s="27"/>
      <c r="H23" s="38">
        <v>2624165</v>
      </c>
      <c r="I23" s="33">
        <v>55911218</v>
      </c>
      <c r="J23" s="28">
        <f t="shared" si="2"/>
        <v>58535383</v>
      </c>
      <c r="K23" s="38">
        <v>2696700</v>
      </c>
      <c r="L23" s="33">
        <v>71199890</v>
      </c>
      <c r="M23" s="28">
        <f t="shared" si="3"/>
        <v>73896590</v>
      </c>
      <c r="N23" s="9"/>
    </row>
    <row r="24" spans="1:14" s="55" customFormat="1" ht="34.5" customHeight="1" thickBot="1" x14ac:dyDescent="0.3">
      <c r="A24" s="19"/>
      <c r="B24" s="20" t="s">
        <v>36</v>
      </c>
      <c r="C24" s="12" t="s">
        <v>37</v>
      </c>
      <c r="D24" s="13"/>
      <c r="E24" s="13"/>
      <c r="F24" s="13"/>
      <c r="G24" s="30" t="s">
        <v>38</v>
      </c>
      <c r="H24" s="22">
        <f>H25+H26</f>
        <v>355317227</v>
      </c>
      <c r="I24" s="23">
        <f>I25+I26</f>
        <v>530736919</v>
      </c>
      <c r="J24" s="24">
        <f t="shared" si="2"/>
        <v>886054146</v>
      </c>
      <c r="K24" s="22">
        <f>K25+K26</f>
        <v>307093972</v>
      </c>
      <c r="L24" s="23">
        <f>L25+L26</f>
        <v>395699834</v>
      </c>
      <c r="M24" s="24">
        <f t="shared" si="3"/>
        <v>702793806</v>
      </c>
      <c r="N24" s="25"/>
    </row>
    <row r="25" spans="1:14" ht="34.5" customHeight="1" x14ac:dyDescent="0.25">
      <c r="A25" s="1"/>
      <c r="B25" s="10"/>
      <c r="C25" s="26" t="s">
        <v>14</v>
      </c>
      <c r="D25" s="11" t="s">
        <v>39</v>
      </c>
      <c r="E25" s="11"/>
      <c r="F25" s="11"/>
      <c r="G25" s="27"/>
      <c r="H25" s="38">
        <v>57728715</v>
      </c>
      <c r="I25" s="33">
        <v>140809605</v>
      </c>
      <c r="J25" s="28">
        <f t="shared" si="2"/>
        <v>198538320</v>
      </c>
      <c r="K25" s="38">
        <v>50617059</v>
      </c>
      <c r="L25" s="33">
        <v>106456644</v>
      </c>
      <c r="M25" s="28">
        <f t="shared" si="3"/>
        <v>157073703</v>
      </c>
      <c r="N25" s="9"/>
    </row>
    <row r="26" spans="1:14" ht="34.5" customHeight="1" x14ac:dyDescent="0.25">
      <c r="A26" s="1"/>
      <c r="B26" s="10"/>
      <c r="C26" s="26" t="s">
        <v>16</v>
      </c>
      <c r="D26" s="11" t="s">
        <v>40</v>
      </c>
      <c r="E26" s="11"/>
      <c r="F26" s="11"/>
      <c r="G26" s="27"/>
      <c r="H26" s="38">
        <v>297588512</v>
      </c>
      <c r="I26" s="33">
        <v>389927314</v>
      </c>
      <c r="J26" s="28">
        <f t="shared" si="2"/>
        <v>687515826</v>
      </c>
      <c r="K26" s="38">
        <v>256476913</v>
      </c>
      <c r="L26" s="33">
        <v>289243190</v>
      </c>
      <c r="M26" s="28">
        <f t="shared" si="3"/>
        <v>545720103</v>
      </c>
      <c r="N26" s="9"/>
    </row>
    <row r="27" spans="1:14" s="55" customFormat="1" ht="34.5" customHeight="1" thickBot="1" x14ac:dyDescent="0.3">
      <c r="A27" s="19"/>
      <c r="B27" s="20" t="s">
        <v>41</v>
      </c>
      <c r="C27" s="12" t="s">
        <v>42</v>
      </c>
      <c r="D27" s="13"/>
      <c r="E27" s="13"/>
      <c r="F27" s="13"/>
      <c r="G27" s="30" t="s">
        <v>43</v>
      </c>
      <c r="H27" s="22">
        <f>H28+H31+H34</f>
        <v>12188362</v>
      </c>
      <c r="I27" s="23">
        <f>I28+I31+I34</f>
        <v>7186870</v>
      </c>
      <c r="J27" s="24">
        <f t="shared" si="2"/>
        <v>19375232</v>
      </c>
      <c r="K27" s="22">
        <f>K28+K31+K34</f>
        <v>14632875</v>
      </c>
      <c r="L27" s="23">
        <f>L28+L31+L34</f>
        <v>18557736</v>
      </c>
      <c r="M27" s="24">
        <f t="shared" si="3"/>
        <v>33190611</v>
      </c>
      <c r="N27" s="25"/>
    </row>
    <row r="28" spans="1:14" ht="34.5" customHeight="1" x14ac:dyDescent="0.25">
      <c r="A28" s="1"/>
      <c r="B28" s="10"/>
      <c r="C28" s="26" t="s">
        <v>14</v>
      </c>
      <c r="D28" s="37" t="s">
        <v>44</v>
      </c>
      <c r="E28" s="11"/>
      <c r="F28" s="11"/>
      <c r="G28" s="27"/>
      <c r="H28" s="38">
        <f>H29+H30</f>
        <v>0</v>
      </c>
      <c r="I28" s="33">
        <f>I29+I30</f>
        <v>0</v>
      </c>
      <c r="J28" s="28">
        <f>H28+I28</f>
        <v>0</v>
      </c>
      <c r="K28" s="38">
        <f>K29+K30</f>
        <v>334594</v>
      </c>
      <c r="L28" s="33">
        <f>L29+L30</f>
        <v>404693</v>
      </c>
      <c r="M28" s="28">
        <f>K28+L28</f>
        <v>739287</v>
      </c>
      <c r="N28" s="9"/>
    </row>
    <row r="29" spans="1:14" ht="34.5" customHeight="1" x14ac:dyDescent="0.25">
      <c r="A29" s="1"/>
      <c r="B29" s="10"/>
      <c r="C29" s="26"/>
      <c r="D29" s="37" t="s">
        <v>45</v>
      </c>
      <c r="E29" s="11"/>
      <c r="F29" s="11"/>
      <c r="G29" s="39"/>
      <c r="H29" s="11">
        <v>363544</v>
      </c>
      <c r="I29" s="226">
        <v>0</v>
      </c>
      <c r="J29" s="28">
        <f>H29+I29</f>
        <v>363544</v>
      </c>
      <c r="K29" s="11">
        <v>665551</v>
      </c>
      <c r="L29" s="226">
        <v>428885</v>
      </c>
      <c r="M29" s="28">
        <f>K29+L29</f>
        <v>1094436</v>
      </c>
      <c r="N29" s="9"/>
    </row>
    <row r="30" spans="1:14" ht="34.5" customHeight="1" x14ac:dyDescent="0.25">
      <c r="A30" s="1"/>
      <c r="B30" s="10"/>
      <c r="C30" s="26"/>
      <c r="D30" s="37" t="s">
        <v>46</v>
      </c>
      <c r="E30" s="11"/>
      <c r="F30" s="11"/>
      <c r="G30" s="40"/>
      <c r="H30" s="227">
        <v>-363544</v>
      </c>
      <c r="I30" s="228">
        <v>0</v>
      </c>
      <c r="J30" s="28">
        <f>H30+I30</f>
        <v>-363544</v>
      </c>
      <c r="K30" s="227">
        <v>-330957</v>
      </c>
      <c r="L30" s="228">
        <v>-24192</v>
      </c>
      <c r="M30" s="28">
        <f>K30+L30</f>
        <v>-355149</v>
      </c>
      <c r="N30" s="9"/>
    </row>
    <row r="31" spans="1:14" ht="34.5" customHeight="1" x14ac:dyDescent="0.25">
      <c r="A31" s="1"/>
      <c r="B31" s="10"/>
      <c r="C31" s="26" t="s">
        <v>16</v>
      </c>
      <c r="D31" s="37" t="s">
        <v>47</v>
      </c>
      <c r="E31" s="11"/>
      <c r="F31" s="11"/>
      <c r="G31" s="41"/>
      <c r="H31" s="42">
        <f>H32+H33</f>
        <v>24117</v>
      </c>
      <c r="I31" s="33">
        <f>I32+I33</f>
        <v>0</v>
      </c>
      <c r="J31" s="28">
        <f t="shared" si="2"/>
        <v>24117</v>
      </c>
      <c r="K31" s="42">
        <f>K32+K33</f>
        <v>348093</v>
      </c>
      <c r="L31" s="33">
        <f>L32+L33</f>
        <v>3354796</v>
      </c>
      <c r="M31" s="28">
        <f t="shared" ref="M31:M58" si="4">K31+L31</f>
        <v>3702889</v>
      </c>
      <c r="N31" s="9"/>
    </row>
    <row r="32" spans="1:14" ht="34.5" customHeight="1" x14ac:dyDescent="0.25">
      <c r="A32" s="1"/>
      <c r="B32" s="10"/>
      <c r="C32" s="26"/>
      <c r="D32" s="37" t="s">
        <v>45</v>
      </c>
      <c r="E32" s="11"/>
      <c r="F32" s="11"/>
      <c r="G32" s="39"/>
      <c r="H32" s="11">
        <v>117992</v>
      </c>
      <c r="I32" s="226">
        <v>5</v>
      </c>
      <c r="J32" s="28">
        <f t="shared" si="2"/>
        <v>117997</v>
      </c>
      <c r="K32" s="11">
        <v>981448</v>
      </c>
      <c r="L32" s="226">
        <v>3902468</v>
      </c>
      <c r="M32" s="28">
        <f t="shared" si="4"/>
        <v>4883916</v>
      </c>
      <c r="N32" s="9"/>
    </row>
    <row r="33" spans="1:14" ht="34.5" customHeight="1" x14ac:dyDescent="0.25">
      <c r="A33" s="1"/>
      <c r="B33" s="10"/>
      <c r="C33" s="26"/>
      <c r="D33" s="37" t="s">
        <v>46</v>
      </c>
      <c r="E33" s="11"/>
      <c r="F33" s="11"/>
      <c r="G33" s="40"/>
      <c r="H33" s="227">
        <v>-93875</v>
      </c>
      <c r="I33" s="228">
        <v>-5</v>
      </c>
      <c r="J33" s="28">
        <f t="shared" si="2"/>
        <v>-93880</v>
      </c>
      <c r="K33" s="227">
        <v>-633355</v>
      </c>
      <c r="L33" s="228">
        <v>-547672</v>
      </c>
      <c r="M33" s="28">
        <f t="shared" si="4"/>
        <v>-1181027</v>
      </c>
      <c r="N33" s="9"/>
    </row>
    <row r="34" spans="1:14" ht="34.5" customHeight="1" x14ac:dyDescent="0.25">
      <c r="A34" s="1"/>
      <c r="B34" s="10"/>
      <c r="C34" s="43" t="s">
        <v>18</v>
      </c>
      <c r="D34" s="37" t="s">
        <v>48</v>
      </c>
      <c r="E34" s="11"/>
      <c r="F34" s="11"/>
      <c r="G34" s="27"/>
      <c r="H34" s="38">
        <f>H35+H36</f>
        <v>12164245</v>
      </c>
      <c r="I34" s="33">
        <f>I35+I36</f>
        <v>7186870</v>
      </c>
      <c r="J34" s="28">
        <f t="shared" si="2"/>
        <v>19351115</v>
      </c>
      <c r="K34" s="38">
        <f>K35+K36</f>
        <v>13950188</v>
      </c>
      <c r="L34" s="33">
        <f>L35+L36</f>
        <v>14798247</v>
      </c>
      <c r="M34" s="28">
        <f t="shared" si="4"/>
        <v>28748435</v>
      </c>
      <c r="N34" s="9"/>
    </row>
    <row r="35" spans="1:14" ht="34.5" customHeight="1" x14ac:dyDescent="0.25">
      <c r="A35" s="1"/>
      <c r="B35" s="10"/>
      <c r="C35" s="26"/>
      <c r="D35" s="37" t="s">
        <v>45</v>
      </c>
      <c r="E35" s="11"/>
      <c r="F35" s="11"/>
      <c r="G35" s="39"/>
      <c r="H35" s="11">
        <v>27297854</v>
      </c>
      <c r="I35" s="226">
        <v>65197325</v>
      </c>
      <c r="J35" s="28">
        <f t="shared" si="2"/>
        <v>92495179</v>
      </c>
      <c r="K35" s="11">
        <v>29470855</v>
      </c>
      <c r="L35" s="226">
        <v>67877429</v>
      </c>
      <c r="M35" s="28">
        <f t="shared" si="4"/>
        <v>97348284</v>
      </c>
      <c r="N35" s="9"/>
    </row>
    <row r="36" spans="1:14" ht="34.5" customHeight="1" x14ac:dyDescent="0.25">
      <c r="A36" s="1"/>
      <c r="B36" s="10"/>
      <c r="C36" s="26"/>
      <c r="D36" s="11" t="s">
        <v>49</v>
      </c>
      <c r="E36" s="11"/>
      <c r="F36" s="11"/>
      <c r="G36" s="40"/>
      <c r="H36" s="227">
        <v>-15133609</v>
      </c>
      <c r="I36" s="228">
        <v>-58010455</v>
      </c>
      <c r="J36" s="28">
        <f t="shared" si="2"/>
        <v>-73144064</v>
      </c>
      <c r="K36" s="227">
        <v>-15520667</v>
      </c>
      <c r="L36" s="228">
        <v>-53079182</v>
      </c>
      <c r="M36" s="28">
        <f t="shared" si="4"/>
        <v>-68599849</v>
      </c>
      <c r="N36" s="9"/>
    </row>
    <row r="37" spans="1:14" s="55" customFormat="1" ht="34.5" customHeight="1" thickBot="1" x14ac:dyDescent="0.3">
      <c r="A37" s="19"/>
      <c r="B37" s="20" t="s">
        <v>50</v>
      </c>
      <c r="C37" s="29" t="s">
        <v>51</v>
      </c>
      <c r="D37" s="13"/>
      <c r="E37" s="13"/>
      <c r="F37" s="13"/>
      <c r="G37" s="30"/>
      <c r="H37" s="22">
        <f>H38+H39+H40</f>
        <v>1986873</v>
      </c>
      <c r="I37" s="23">
        <f>I38+I39+I40</f>
        <v>1695290</v>
      </c>
      <c r="J37" s="24">
        <f t="shared" si="2"/>
        <v>3682163</v>
      </c>
      <c r="K37" s="22">
        <f>K38+K39+K40</f>
        <v>1479226</v>
      </c>
      <c r="L37" s="23">
        <f>L38+L39+L40</f>
        <v>2091784</v>
      </c>
      <c r="M37" s="24">
        <f t="shared" si="4"/>
        <v>3571010</v>
      </c>
      <c r="N37" s="25"/>
    </row>
    <row r="38" spans="1:14" ht="34.5" customHeight="1" x14ac:dyDescent="0.25">
      <c r="A38" s="1"/>
      <c r="B38" s="10"/>
      <c r="C38" s="26" t="s">
        <v>14</v>
      </c>
      <c r="D38" s="11" t="s">
        <v>52</v>
      </c>
      <c r="E38" s="11"/>
      <c r="F38" s="11"/>
      <c r="G38" s="27"/>
      <c r="H38" s="38">
        <v>121755</v>
      </c>
      <c r="I38" s="33">
        <v>0</v>
      </c>
      <c r="J38" s="28">
        <f t="shared" si="2"/>
        <v>121755</v>
      </c>
      <c r="K38" s="38">
        <v>243095</v>
      </c>
      <c r="L38" s="33">
        <v>0</v>
      </c>
      <c r="M38" s="28">
        <f t="shared" si="4"/>
        <v>243095</v>
      </c>
      <c r="N38" s="9"/>
    </row>
    <row r="39" spans="1:14" ht="34.5" customHeight="1" x14ac:dyDescent="0.25">
      <c r="A39" s="1"/>
      <c r="B39" s="10"/>
      <c r="C39" s="26" t="s">
        <v>16</v>
      </c>
      <c r="D39" s="11" t="s">
        <v>53</v>
      </c>
      <c r="E39" s="11"/>
      <c r="F39" s="11"/>
      <c r="G39" s="27"/>
      <c r="H39" s="38">
        <v>105397</v>
      </c>
      <c r="I39" s="33">
        <v>1456392</v>
      </c>
      <c r="J39" s="28">
        <f t="shared" si="2"/>
        <v>1561789</v>
      </c>
      <c r="K39" s="38">
        <v>206889</v>
      </c>
      <c r="L39" s="33">
        <v>1228068</v>
      </c>
      <c r="M39" s="28">
        <f t="shared" si="4"/>
        <v>1434957</v>
      </c>
      <c r="N39" s="9"/>
    </row>
    <row r="40" spans="1:14" ht="34.5" customHeight="1" x14ac:dyDescent="0.25">
      <c r="A40" s="1"/>
      <c r="B40" s="10"/>
      <c r="C40" s="26" t="s">
        <v>18</v>
      </c>
      <c r="D40" s="11" t="s">
        <v>19</v>
      </c>
      <c r="E40" s="11"/>
      <c r="F40" s="11"/>
      <c r="G40" s="27"/>
      <c r="H40" s="38">
        <v>1759721</v>
      </c>
      <c r="I40" s="33">
        <v>238898</v>
      </c>
      <c r="J40" s="28">
        <f t="shared" si="2"/>
        <v>1998619</v>
      </c>
      <c r="K40" s="38">
        <v>1029242</v>
      </c>
      <c r="L40" s="33">
        <v>863716</v>
      </c>
      <c r="M40" s="28">
        <f t="shared" si="4"/>
        <v>1892958</v>
      </c>
      <c r="N40" s="9"/>
    </row>
    <row r="41" spans="1:14" s="55" customFormat="1" ht="34.5" customHeight="1" thickBot="1" x14ac:dyDescent="0.3">
      <c r="A41" s="19"/>
      <c r="B41" s="20" t="s">
        <v>54</v>
      </c>
      <c r="C41" s="29" t="s">
        <v>55</v>
      </c>
      <c r="D41" s="13"/>
      <c r="E41" s="13"/>
      <c r="F41" s="13"/>
      <c r="G41" s="30"/>
      <c r="H41" s="22">
        <f>H42+H43</f>
        <v>0</v>
      </c>
      <c r="I41" s="23">
        <f>I42+I43</f>
        <v>0</v>
      </c>
      <c r="J41" s="24">
        <f t="shared" si="2"/>
        <v>0</v>
      </c>
      <c r="K41" s="22">
        <f>K42+K43</f>
        <v>0</v>
      </c>
      <c r="L41" s="23">
        <f>L42+L43</f>
        <v>0</v>
      </c>
      <c r="M41" s="24">
        <f t="shared" si="4"/>
        <v>0</v>
      </c>
      <c r="N41" s="25"/>
    </row>
    <row r="42" spans="1:14" ht="34.5" customHeight="1" x14ac:dyDescent="0.25">
      <c r="A42" s="1"/>
      <c r="B42" s="10"/>
      <c r="C42" s="26" t="s">
        <v>14</v>
      </c>
      <c r="D42" s="11" t="s">
        <v>56</v>
      </c>
      <c r="E42" s="11"/>
      <c r="F42" s="11"/>
      <c r="G42" s="27"/>
      <c r="H42" s="38">
        <v>0</v>
      </c>
      <c r="I42" s="33">
        <v>0</v>
      </c>
      <c r="J42" s="28">
        <f t="shared" si="2"/>
        <v>0</v>
      </c>
      <c r="K42" s="38">
        <v>0</v>
      </c>
      <c r="L42" s="33">
        <v>0</v>
      </c>
      <c r="M42" s="28">
        <f t="shared" si="4"/>
        <v>0</v>
      </c>
      <c r="N42" s="9"/>
    </row>
    <row r="43" spans="1:14" ht="34.5" customHeight="1" x14ac:dyDescent="0.25">
      <c r="A43" s="1"/>
      <c r="B43" s="10"/>
      <c r="C43" s="26" t="s">
        <v>16</v>
      </c>
      <c r="D43" s="11" t="s">
        <v>57</v>
      </c>
      <c r="E43" s="11"/>
      <c r="F43" s="11"/>
      <c r="G43" s="27"/>
      <c r="H43" s="38">
        <v>0</v>
      </c>
      <c r="I43" s="33">
        <v>0</v>
      </c>
      <c r="J43" s="28">
        <f t="shared" si="2"/>
        <v>0</v>
      </c>
      <c r="K43" s="38">
        <v>0</v>
      </c>
      <c r="L43" s="33">
        <v>0</v>
      </c>
      <c r="M43" s="28">
        <f t="shared" si="4"/>
        <v>0</v>
      </c>
      <c r="N43" s="9"/>
    </row>
    <row r="44" spans="1:14" s="55" customFormat="1" ht="34.5" customHeight="1" thickBot="1" x14ac:dyDescent="0.3">
      <c r="A44" s="19"/>
      <c r="B44" s="20" t="s">
        <v>58</v>
      </c>
      <c r="C44" s="12" t="s">
        <v>59</v>
      </c>
      <c r="D44" s="13"/>
      <c r="E44" s="13"/>
      <c r="F44" s="13"/>
      <c r="G44" s="30"/>
      <c r="H44" s="22">
        <v>38211029</v>
      </c>
      <c r="I44" s="23">
        <v>59496491</v>
      </c>
      <c r="J44" s="24">
        <f t="shared" si="2"/>
        <v>97707520</v>
      </c>
      <c r="K44" s="22">
        <v>40663742</v>
      </c>
      <c r="L44" s="23">
        <v>41489077</v>
      </c>
      <c r="M44" s="24">
        <f t="shared" si="4"/>
        <v>82152819</v>
      </c>
      <c r="N44" s="25"/>
    </row>
    <row r="45" spans="1:14" s="55" customFormat="1" ht="34.5" customHeight="1" thickBot="1" x14ac:dyDescent="0.3">
      <c r="A45" s="19"/>
      <c r="B45" s="44" t="s">
        <v>60</v>
      </c>
      <c r="C45" s="29" t="s">
        <v>61</v>
      </c>
      <c r="D45" s="13"/>
      <c r="E45" s="13"/>
      <c r="F45" s="13"/>
      <c r="G45" s="30" t="s">
        <v>62</v>
      </c>
      <c r="H45" s="22">
        <v>6893745</v>
      </c>
      <c r="I45" s="23">
        <v>878958</v>
      </c>
      <c r="J45" s="24">
        <f t="shared" si="2"/>
        <v>7772703</v>
      </c>
      <c r="K45" s="22">
        <v>5277009</v>
      </c>
      <c r="L45" s="23">
        <v>1002796</v>
      </c>
      <c r="M45" s="24">
        <f t="shared" si="4"/>
        <v>6279805</v>
      </c>
      <c r="N45" s="25"/>
    </row>
    <row r="46" spans="1:14" s="55" customFormat="1" ht="34.5" customHeight="1" thickBot="1" x14ac:dyDescent="0.3">
      <c r="A46" s="19"/>
      <c r="B46" s="44" t="s">
        <v>63</v>
      </c>
      <c r="C46" s="29" t="s">
        <v>64</v>
      </c>
      <c r="D46" s="13"/>
      <c r="E46" s="13"/>
      <c r="F46" s="13"/>
      <c r="G46" s="30" t="s">
        <v>65</v>
      </c>
      <c r="H46" s="22">
        <f>H47+H48</f>
        <v>3634223</v>
      </c>
      <c r="I46" s="23">
        <f>I47+I48</f>
        <v>0</v>
      </c>
      <c r="J46" s="24">
        <f t="shared" si="2"/>
        <v>3634223</v>
      </c>
      <c r="K46" s="22">
        <f>K47+K48</f>
        <v>1583519</v>
      </c>
      <c r="L46" s="23">
        <f>L47+L48</f>
        <v>0</v>
      </c>
      <c r="M46" s="24">
        <f t="shared" si="4"/>
        <v>1583519</v>
      </c>
      <c r="N46" s="25"/>
    </row>
    <row r="47" spans="1:14" ht="34.5" customHeight="1" x14ac:dyDescent="0.25">
      <c r="A47" s="1"/>
      <c r="B47" s="10"/>
      <c r="C47" s="26" t="s">
        <v>14</v>
      </c>
      <c r="D47" s="11" t="s">
        <v>66</v>
      </c>
      <c r="E47" s="11"/>
      <c r="F47" s="11"/>
      <c r="G47" s="27"/>
      <c r="H47" s="38">
        <v>3634223</v>
      </c>
      <c r="I47" s="33">
        <v>0</v>
      </c>
      <c r="J47" s="28">
        <f t="shared" si="2"/>
        <v>3634223</v>
      </c>
      <c r="K47" s="38">
        <v>1583519</v>
      </c>
      <c r="L47" s="33">
        <v>0</v>
      </c>
      <c r="M47" s="28">
        <f t="shared" si="4"/>
        <v>1583519</v>
      </c>
      <c r="N47" s="9"/>
    </row>
    <row r="48" spans="1:14" ht="34.5" customHeight="1" x14ac:dyDescent="0.25">
      <c r="A48" s="1"/>
      <c r="B48" s="10"/>
      <c r="C48" s="26" t="s">
        <v>16</v>
      </c>
      <c r="D48" s="11" t="s">
        <v>67</v>
      </c>
      <c r="E48" s="11"/>
      <c r="F48" s="11"/>
      <c r="G48" s="27"/>
      <c r="H48" s="38">
        <v>0</v>
      </c>
      <c r="I48" s="33">
        <v>0</v>
      </c>
      <c r="J48" s="28">
        <f t="shared" si="2"/>
        <v>0</v>
      </c>
      <c r="K48" s="38">
        <v>0</v>
      </c>
      <c r="L48" s="33">
        <v>0</v>
      </c>
      <c r="M48" s="28">
        <f t="shared" si="4"/>
        <v>0</v>
      </c>
      <c r="N48" s="9"/>
    </row>
    <row r="49" spans="1:16" s="55" customFormat="1" ht="34.5" customHeight="1" thickBot="1" x14ac:dyDescent="0.3">
      <c r="A49" s="19"/>
      <c r="B49" s="45" t="s">
        <v>68</v>
      </c>
      <c r="C49" s="29" t="s">
        <v>69</v>
      </c>
      <c r="D49" s="13"/>
      <c r="E49" s="13"/>
      <c r="F49" s="13"/>
      <c r="G49" s="30" t="s">
        <v>65</v>
      </c>
      <c r="H49" s="22">
        <f>H50+H51</f>
        <v>0</v>
      </c>
      <c r="I49" s="23">
        <f>I50+I51</f>
        <v>0</v>
      </c>
      <c r="J49" s="24">
        <f t="shared" si="2"/>
        <v>0</v>
      </c>
      <c r="K49" s="22">
        <f>K50+K51</f>
        <v>0</v>
      </c>
      <c r="L49" s="23">
        <f>L50+L51</f>
        <v>0</v>
      </c>
      <c r="M49" s="24">
        <f t="shared" si="4"/>
        <v>0</v>
      </c>
      <c r="N49" s="25"/>
    </row>
    <row r="50" spans="1:16" ht="34.5" customHeight="1" x14ac:dyDescent="0.25">
      <c r="A50" s="1"/>
      <c r="B50" s="10"/>
      <c r="C50" s="26" t="s">
        <v>14</v>
      </c>
      <c r="D50" s="11" t="s">
        <v>70</v>
      </c>
      <c r="E50" s="11"/>
      <c r="F50" s="11"/>
      <c r="G50" s="27"/>
      <c r="H50" s="38">
        <v>0</v>
      </c>
      <c r="I50" s="33">
        <v>0</v>
      </c>
      <c r="J50" s="28">
        <f t="shared" si="2"/>
        <v>0</v>
      </c>
      <c r="K50" s="38">
        <v>0</v>
      </c>
      <c r="L50" s="33">
        <v>0</v>
      </c>
      <c r="M50" s="28">
        <f t="shared" si="4"/>
        <v>0</v>
      </c>
      <c r="N50" s="9"/>
    </row>
    <row r="51" spans="1:16" ht="34.5" customHeight="1" x14ac:dyDescent="0.25">
      <c r="A51" s="1"/>
      <c r="B51" s="10"/>
      <c r="C51" s="26" t="s">
        <v>16</v>
      </c>
      <c r="D51" s="11" t="s">
        <v>71</v>
      </c>
      <c r="E51" s="11"/>
      <c r="F51" s="11"/>
      <c r="G51" s="27"/>
      <c r="H51" s="38">
        <v>0</v>
      </c>
      <c r="I51" s="33">
        <v>0</v>
      </c>
      <c r="J51" s="28">
        <f t="shared" si="2"/>
        <v>0</v>
      </c>
      <c r="K51" s="38">
        <v>0</v>
      </c>
      <c r="L51" s="33">
        <v>0</v>
      </c>
      <c r="M51" s="28">
        <f t="shared" si="4"/>
        <v>0</v>
      </c>
      <c r="N51" s="9"/>
      <c r="P51" s="55"/>
    </row>
    <row r="52" spans="1:16" s="55" customFormat="1" ht="34.5" customHeight="1" thickBot="1" x14ac:dyDescent="0.3">
      <c r="A52" s="19"/>
      <c r="B52" s="45" t="s">
        <v>72</v>
      </c>
      <c r="C52" s="29" t="s">
        <v>73</v>
      </c>
      <c r="D52" s="13"/>
      <c r="E52" s="13"/>
      <c r="F52" s="13"/>
      <c r="G52" s="30" t="s">
        <v>74</v>
      </c>
      <c r="H52" s="22">
        <f>H53+H54</f>
        <v>0</v>
      </c>
      <c r="I52" s="23">
        <f>I53+I54</f>
        <v>0</v>
      </c>
      <c r="J52" s="24">
        <f t="shared" si="2"/>
        <v>0</v>
      </c>
      <c r="K52" s="22">
        <f>K53+K54</f>
        <v>0</v>
      </c>
      <c r="L52" s="23">
        <f>L53+L54</f>
        <v>0</v>
      </c>
      <c r="M52" s="24">
        <f t="shared" si="4"/>
        <v>0</v>
      </c>
      <c r="N52" s="25"/>
    </row>
    <row r="53" spans="1:16" ht="34.5" customHeight="1" x14ac:dyDescent="0.25">
      <c r="A53" s="1"/>
      <c r="B53" s="10"/>
      <c r="C53" s="26" t="s">
        <v>14</v>
      </c>
      <c r="D53" s="11" t="s">
        <v>33</v>
      </c>
      <c r="E53" s="11"/>
      <c r="F53" s="11"/>
      <c r="G53" s="27"/>
      <c r="H53" s="38">
        <v>0</v>
      </c>
      <c r="I53" s="33">
        <v>0</v>
      </c>
      <c r="J53" s="28">
        <f t="shared" si="2"/>
        <v>0</v>
      </c>
      <c r="K53" s="38">
        <v>0</v>
      </c>
      <c r="L53" s="33">
        <v>0</v>
      </c>
      <c r="M53" s="28">
        <f t="shared" si="4"/>
        <v>0</v>
      </c>
      <c r="N53" s="9"/>
      <c r="P53" s="55"/>
    </row>
    <row r="54" spans="1:16" ht="34.5" customHeight="1" x14ac:dyDescent="0.25">
      <c r="A54" s="1"/>
      <c r="B54" s="10"/>
      <c r="C54" s="26" t="s">
        <v>16</v>
      </c>
      <c r="D54" s="11" t="s">
        <v>75</v>
      </c>
      <c r="E54" s="11"/>
      <c r="F54" s="11"/>
      <c r="G54" s="27"/>
      <c r="H54" s="38">
        <v>0</v>
      </c>
      <c r="I54" s="33">
        <v>0</v>
      </c>
      <c r="J54" s="28">
        <f t="shared" si="2"/>
        <v>0</v>
      </c>
      <c r="K54" s="38">
        <v>0</v>
      </c>
      <c r="L54" s="33">
        <v>0</v>
      </c>
      <c r="M54" s="28">
        <f t="shared" si="4"/>
        <v>0</v>
      </c>
      <c r="N54" s="9"/>
      <c r="P54" s="55"/>
    </row>
    <row r="55" spans="1:16" s="55" customFormat="1" ht="34.5" customHeight="1" thickBot="1" x14ac:dyDescent="0.3">
      <c r="A55" s="19"/>
      <c r="B55" s="45" t="s">
        <v>76</v>
      </c>
      <c r="C55" s="29" t="s">
        <v>77</v>
      </c>
      <c r="D55" s="13"/>
      <c r="E55" s="13"/>
      <c r="F55" s="13"/>
      <c r="G55" s="30" t="s">
        <v>78</v>
      </c>
      <c r="H55" s="22">
        <f>H56+H57</f>
        <v>5834730</v>
      </c>
      <c r="I55" s="23">
        <f>I56+I57</f>
        <v>0</v>
      </c>
      <c r="J55" s="24">
        <f t="shared" si="2"/>
        <v>5834730</v>
      </c>
      <c r="K55" s="22">
        <f>K56+K57</f>
        <v>6353573</v>
      </c>
      <c r="L55" s="23">
        <f>L56+L57</f>
        <v>0</v>
      </c>
      <c r="M55" s="24">
        <f t="shared" si="4"/>
        <v>6353573</v>
      </c>
      <c r="N55" s="25"/>
    </row>
    <row r="56" spans="1:16" ht="34.5" customHeight="1" x14ac:dyDescent="0.25">
      <c r="A56" s="1"/>
      <c r="B56" s="10"/>
      <c r="C56" s="26" t="s">
        <v>14</v>
      </c>
      <c r="D56" s="11" t="s">
        <v>79</v>
      </c>
      <c r="E56" s="11"/>
      <c r="F56" s="11"/>
      <c r="G56" s="27"/>
      <c r="H56" s="38">
        <v>14095770</v>
      </c>
      <c r="I56" s="33">
        <v>0</v>
      </c>
      <c r="J56" s="28">
        <f t="shared" si="2"/>
        <v>14095770</v>
      </c>
      <c r="K56" s="38">
        <v>13824816</v>
      </c>
      <c r="L56" s="33">
        <v>0</v>
      </c>
      <c r="M56" s="28">
        <f t="shared" si="4"/>
        <v>13824816</v>
      </c>
      <c r="N56" s="9"/>
      <c r="P56" s="55"/>
    </row>
    <row r="57" spans="1:16" ht="34.5" customHeight="1" x14ac:dyDescent="0.25">
      <c r="A57" s="1"/>
      <c r="B57" s="10"/>
      <c r="C57" s="26" t="s">
        <v>16</v>
      </c>
      <c r="D57" s="11" t="s">
        <v>80</v>
      </c>
      <c r="E57" s="11"/>
      <c r="F57" s="11"/>
      <c r="G57" s="27"/>
      <c r="H57" s="38">
        <v>-8261040</v>
      </c>
      <c r="I57" s="33">
        <v>0</v>
      </c>
      <c r="J57" s="28">
        <f t="shared" si="2"/>
        <v>-8261040</v>
      </c>
      <c r="K57" s="38">
        <v>-7471243</v>
      </c>
      <c r="L57" s="33">
        <v>0</v>
      </c>
      <c r="M57" s="28">
        <f t="shared" si="4"/>
        <v>-7471243</v>
      </c>
      <c r="N57" s="9"/>
      <c r="P57" s="55"/>
    </row>
    <row r="58" spans="1:16" s="55" customFormat="1" ht="34.5" customHeight="1" thickBot="1" x14ac:dyDescent="0.3">
      <c r="A58" s="19"/>
      <c r="B58" s="45" t="s">
        <v>81</v>
      </c>
      <c r="C58" s="29" t="s">
        <v>82</v>
      </c>
      <c r="D58" s="13"/>
      <c r="E58" s="13"/>
      <c r="F58" s="13"/>
      <c r="G58" s="30" t="s">
        <v>83</v>
      </c>
      <c r="H58" s="22">
        <v>18476443</v>
      </c>
      <c r="I58" s="23">
        <v>0</v>
      </c>
      <c r="J58" s="24">
        <f t="shared" si="2"/>
        <v>18476443</v>
      </c>
      <c r="K58" s="22">
        <v>15901447</v>
      </c>
      <c r="L58" s="23">
        <v>0</v>
      </c>
      <c r="M58" s="24">
        <f t="shared" si="4"/>
        <v>15901447</v>
      </c>
      <c r="N58" s="25"/>
    </row>
    <row r="59" spans="1:16" ht="14.25" customHeight="1" x14ac:dyDescent="0.25">
      <c r="A59" s="1"/>
      <c r="B59" s="10"/>
      <c r="C59" s="31"/>
      <c r="D59" s="11"/>
      <c r="E59" s="11"/>
      <c r="F59" s="11"/>
      <c r="G59" s="39"/>
      <c r="H59" s="11"/>
      <c r="I59" s="226"/>
      <c r="J59" s="46"/>
      <c r="K59" s="11"/>
      <c r="L59" s="226"/>
      <c r="M59" s="46"/>
      <c r="N59" s="9"/>
      <c r="P59" s="55"/>
    </row>
    <row r="60" spans="1:16" s="55" customFormat="1" ht="34.5" customHeight="1" thickBot="1" x14ac:dyDescent="0.3">
      <c r="A60" s="19"/>
      <c r="B60" s="47"/>
      <c r="C60" s="48" t="s">
        <v>84</v>
      </c>
      <c r="D60" s="49"/>
      <c r="E60" s="49"/>
      <c r="F60" s="49"/>
      <c r="G60" s="50" t="s">
        <v>85</v>
      </c>
      <c r="H60" s="51">
        <f>H58+H55+H52+H49+H46+H45+H44+H41+H37+H27+H24+H19+H13+H9</f>
        <v>767743084</v>
      </c>
      <c r="I60" s="52">
        <f>I58+I55+I52+I49+I46+I45+I44+I41+I37+I27+I24+I19+I13+I9</f>
        <v>871465117</v>
      </c>
      <c r="J60" s="53">
        <f>H60+I60</f>
        <v>1639208201</v>
      </c>
      <c r="K60" s="51">
        <f>K58+K55+K52+K49+K46+K45+K44+K41+K37+K27+K24+K19+K13+K9</f>
        <v>761685073</v>
      </c>
      <c r="L60" s="52">
        <f>L58+L55+L52+L49+L46+L45+L44+L41+L37+L27+L24+L19+L13+L9</f>
        <v>679395747</v>
      </c>
      <c r="M60" s="54">
        <f>K60+L60</f>
        <v>1441080820</v>
      </c>
      <c r="N60" s="25"/>
    </row>
    <row r="61" spans="1:16" ht="16.5" thickTop="1" x14ac:dyDescent="0.25">
      <c r="A61" s="1"/>
      <c r="B61" s="10" t="s">
        <v>86</v>
      </c>
      <c r="C61" s="31"/>
      <c r="D61" s="11"/>
      <c r="E61" s="11"/>
      <c r="F61" s="11"/>
      <c r="G61" s="14"/>
      <c r="H61" s="11"/>
      <c r="I61" s="11"/>
      <c r="J61" s="11"/>
      <c r="K61" s="11"/>
      <c r="L61" s="11"/>
      <c r="M61" s="11"/>
      <c r="N61" s="9"/>
    </row>
    <row r="62" spans="1:16" ht="16.5" thickBot="1" x14ac:dyDescent="0.3">
      <c r="A62" s="1"/>
      <c r="B62" s="56"/>
      <c r="C62" s="57"/>
      <c r="D62" s="58"/>
      <c r="E62" s="58"/>
      <c r="F62" s="58"/>
      <c r="G62" s="59"/>
      <c r="H62" s="58"/>
      <c r="I62" s="58"/>
      <c r="J62" s="58"/>
      <c r="K62" s="58"/>
      <c r="L62" s="58"/>
      <c r="M62" s="58"/>
      <c r="N62" s="60"/>
    </row>
    <row r="63" spans="1:16" ht="16.5" thickTop="1" x14ac:dyDescent="0.25"/>
  </sheetData>
  <sheetProtection password="9E79" sheet="1" objects="1" scenarios="1"/>
  <mergeCells count="6">
    <mergeCell ref="K6:M6"/>
    <mergeCell ref="C7:E7"/>
    <mergeCell ref="F3:H3"/>
    <mergeCell ref="F4:H4"/>
    <mergeCell ref="F5:H5"/>
    <mergeCell ref="H6:J6"/>
  </mergeCells>
  <printOptions horizontalCentered="1"/>
  <pageMargins left="0.51181102362204722" right="0.11811023622047245" top="0.74803149606299213" bottom="0.35433070866141736" header="0.31496062992125984" footer="0.11811023622047245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5" zoomScale="85" zoomScaleNormal="85" workbookViewId="0">
      <selection activeCell="J62" sqref="J62"/>
    </sheetView>
  </sheetViews>
  <sheetFormatPr defaultColWidth="9.140625" defaultRowHeight="15.75" x14ac:dyDescent="0.25"/>
  <cols>
    <col min="1" max="1" width="3.5703125" style="61" customWidth="1"/>
    <col min="2" max="3" width="9.140625" style="62"/>
    <col min="4" max="4" width="18.28515625" style="62" customWidth="1"/>
    <col min="5" max="5" width="9.140625" style="62"/>
    <col min="6" max="6" width="33.5703125" style="62" customWidth="1"/>
    <col min="7" max="7" width="10.7109375" style="204" customWidth="1"/>
    <col min="8" max="8" width="21.28515625" style="62" customWidth="1"/>
    <col min="9" max="9" width="22.5703125" style="62" customWidth="1"/>
    <col min="10" max="10" width="21.42578125" style="62" customWidth="1"/>
    <col min="11" max="11" width="20.28515625" style="62" customWidth="1"/>
    <col min="12" max="13" width="21.7109375" style="62" customWidth="1"/>
    <col min="14" max="14" width="4.42578125" style="62" customWidth="1"/>
    <col min="15" max="16384" width="9.140625" style="62"/>
  </cols>
  <sheetData>
    <row r="1" spans="1:14" ht="16.5" thickBot="1" x14ac:dyDescent="0.3"/>
    <row r="2" spans="1:14" ht="16.5" thickTop="1" x14ac:dyDescent="0.25">
      <c r="B2" s="63"/>
      <c r="C2" s="64"/>
      <c r="D2" s="65"/>
      <c r="E2" s="65"/>
      <c r="F2" s="65"/>
      <c r="G2" s="66"/>
      <c r="H2" s="65"/>
      <c r="I2" s="65"/>
      <c r="J2" s="65"/>
      <c r="K2" s="65"/>
      <c r="L2" s="65"/>
      <c r="M2" s="65"/>
      <c r="N2" s="67"/>
    </row>
    <row r="3" spans="1:14" s="68" customFormat="1" ht="15.75" customHeight="1" x14ac:dyDescent="0.25">
      <c r="B3" s="69"/>
      <c r="C3" s="70"/>
      <c r="E3" s="71"/>
      <c r="F3" s="183" t="s">
        <v>0</v>
      </c>
      <c r="G3" s="183"/>
      <c r="H3" s="183"/>
      <c r="K3" s="72"/>
      <c r="M3" s="72"/>
      <c r="N3" s="73"/>
    </row>
    <row r="4" spans="1:14" s="68" customFormat="1" x14ac:dyDescent="0.25">
      <c r="B4" s="69"/>
      <c r="C4" s="70"/>
      <c r="E4" s="71"/>
      <c r="F4" s="183" t="s">
        <v>1</v>
      </c>
      <c r="G4" s="183"/>
      <c r="H4" s="183"/>
      <c r="I4" s="70"/>
      <c r="J4" s="70"/>
      <c r="K4" s="70"/>
      <c r="L4" s="70"/>
      <c r="M4" s="70"/>
      <c r="N4" s="73"/>
    </row>
    <row r="5" spans="1:14" s="68" customFormat="1" x14ac:dyDescent="0.25">
      <c r="B5" s="69"/>
      <c r="C5" s="70"/>
      <c r="D5" s="71"/>
      <c r="E5" s="74"/>
      <c r="F5" s="184" t="s">
        <v>2</v>
      </c>
      <c r="G5" s="184"/>
      <c r="H5" s="184"/>
      <c r="I5" s="70"/>
      <c r="J5" s="70"/>
      <c r="K5" s="70"/>
      <c r="L5" s="70"/>
      <c r="M5" s="70"/>
      <c r="N5" s="73"/>
    </row>
    <row r="6" spans="1:14" x14ac:dyDescent="0.25">
      <c r="B6" s="75"/>
      <c r="C6" s="61"/>
      <c r="D6" s="61"/>
      <c r="E6" s="61"/>
      <c r="F6" s="61"/>
      <c r="G6" s="76"/>
      <c r="H6" s="185" t="s">
        <v>3</v>
      </c>
      <c r="I6" s="181"/>
      <c r="J6" s="181"/>
      <c r="K6" s="185" t="s">
        <v>4</v>
      </c>
      <c r="L6" s="181"/>
      <c r="M6" s="181"/>
      <c r="N6" s="77"/>
    </row>
    <row r="7" spans="1:14" ht="22.5" customHeight="1" thickBot="1" x14ac:dyDescent="0.3">
      <c r="B7" s="75"/>
      <c r="C7" s="182" t="s">
        <v>87</v>
      </c>
      <c r="D7" s="205"/>
      <c r="E7" s="61"/>
      <c r="F7" s="61"/>
      <c r="G7" s="76" t="s">
        <v>8</v>
      </c>
      <c r="H7" s="61"/>
      <c r="I7" s="78">
        <v>44196</v>
      </c>
      <c r="J7" s="79"/>
      <c r="K7" s="61"/>
      <c r="L7" s="78">
        <v>43830</v>
      </c>
      <c r="M7" s="61"/>
      <c r="N7" s="77"/>
    </row>
    <row r="8" spans="1:14" ht="16.5" thickTop="1" x14ac:dyDescent="0.25">
      <c r="B8" s="80"/>
      <c r="C8" s="81"/>
      <c r="D8" s="82"/>
      <c r="E8" s="82"/>
      <c r="F8" s="83"/>
      <c r="G8" s="84"/>
      <c r="H8" s="85" t="s">
        <v>9</v>
      </c>
      <c r="I8" s="86" t="s">
        <v>10</v>
      </c>
      <c r="J8" s="87" t="s">
        <v>11</v>
      </c>
      <c r="K8" s="85" t="s">
        <v>9</v>
      </c>
      <c r="L8" s="86" t="s">
        <v>10</v>
      </c>
      <c r="M8" s="87" t="s">
        <v>11</v>
      </c>
      <c r="N8" s="77"/>
    </row>
    <row r="9" spans="1:14" s="132" customFormat="1" ht="30" customHeight="1" thickBot="1" x14ac:dyDescent="0.3">
      <c r="A9" s="88"/>
      <c r="B9" s="89" t="s">
        <v>12</v>
      </c>
      <c r="C9" s="88" t="s">
        <v>88</v>
      </c>
      <c r="D9" s="88"/>
      <c r="E9" s="88"/>
      <c r="F9" s="88"/>
      <c r="G9" s="90" t="s">
        <v>89</v>
      </c>
      <c r="H9" s="91">
        <f>H10+H11+H12+H13+H14+H15</f>
        <v>511587266</v>
      </c>
      <c r="I9" s="92">
        <f>I10+I11+I12+I13+I14+I15</f>
        <v>814324957</v>
      </c>
      <c r="J9" s="93">
        <f t="shared" ref="J9:J57" si="0">H9+I9</f>
        <v>1325912223</v>
      </c>
      <c r="K9" s="91">
        <f>K10+K11+K12+K13+K14+K15</f>
        <v>591152456</v>
      </c>
      <c r="L9" s="92">
        <f>L10+L11+L12+L13+L14+L15</f>
        <v>622781816</v>
      </c>
      <c r="M9" s="93">
        <f t="shared" ref="M9:M57" si="1">K9+L9</f>
        <v>1213934272</v>
      </c>
      <c r="N9" s="94"/>
    </row>
    <row r="10" spans="1:14" ht="30" customHeight="1" x14ac:dyDescent="0.25">
      <c r="B10" s="75"/>
      <c r="C10" s="76" t="s">
        <v>14</v>
      </c>
      <c r="D10" s="61" t="s">
        <v>90</v>
      </c>
      <c r="E10" s="61"/>
      <c r="F10" s="61"/>
      <c r="G10" s="95"/>
      <c r="H10" s="105">
        <v>277581269</v>
      </c>
      <c r="I10" s="106">
        <v>526179669</v>
      </c>
      <c r="J10" s="96">
        <f t="shared" si="0"/>
        <v>803760938</v>
      </c>
      <c r="K10" s="105">
        <v>261308715</v>
      </c>
      <c r="L10" s="106">
        <v>408233933</v>
      </c>
      <c r="M10" s="96">
        <f t="shared" si="1"/>
        <v>669542648</v>
      </c>
      <c r="N10" s="77"/>
    </row>
    <row r="11" spans="1:14" ht="30" customHeight="1" x14ac:dyDescent="0.25">
      <c r="B11" s="75"/>
      <c r="C11" s="76" t="s">
        <v>16</v>
      </c>
      <c r="D11" s="97" t="s">
        <v>91</v>
      </c>
      <c r="E11" s="61"/>
      <c r="F11" s="61"/>
      <c r="G11" s="95"/>
      <c r="H11" s="105">
        <v>190722971</v>
      </c>
      <c r="I11" s="106">
        <v>183513665</v>
      </c>
      <c r="J11" s="96">
        <f t="shared" si="0"/>
        <v>374236636</v>
      </c>
      <c r="K11" s="105">
        <v>290675090</v>
      </c>
      <c r="L11" s="106">
        <v>109525475</v>
      </c>
      <c r="M11" s="96">
        <f t="shared" si="1"/>
        <v>400200565</v>
      </c>
      <c r="N11" s="77"/>
    </row>
    <row r="12" spans="1:14" ht="30" customHeight="1" x14ac:dyDescent="0.25">
      <c r="B12" s="75"/>
      <c r="C12" s="76" t="s">
        <v>18</v>
      </c>
      <c r="D12" s="61" t="s">
        <v>92</v>
      </c>
      <c r="E12" s="61"/>
      <c r="F12" s="61"/>
      <c r="G12" s="95"/>
      <c r="H12" s="105">
        <v>34349390</v>
      </c>
      <c r="I12" s="106">
        <v>16635827</v>
      </c>
      <c r="J12" s="96">
        <f t="shared" si="0"/>
        <v>50985217</v>
      </c>
      <c r="K12" s="105">
        <v>29994098</v>
      </c>
      <c r="L12" s="106">
        <v>33441873</v>
      </c>
      <c r="M12" s="96">
        <f t="shared" si="1"/>
        <v>63435971</v>
      </c>
      <c r="N12" s="77"/>
    </row>
    <row r="13" spans="1:14" ht="30" customHeight="1" x14ac:dyDescent="0.25">
      <c r="B13" s="75"/>
      <c r="C13" s="76" t="s">
        <v>34</v>
      </c>
      <c r="D13" s="61" t="s">
        <v>93</v>
      </c>
      <c r="E13" s="61"/>
      <c r="F13" s="61"/>
      <c r="G13" s="95"/>
      <c r="H13" s="105">
        <v>2249956</v>
      </c>
      <c r="I13" s="106">
        <v>552640</v>
      </c>
      <c r="J13" s="96">
        <f t="shared" si="0"/>
        <v>2802596</v>
      </c>
      <c r="K13" s="105">
        <v>1923238</v>
      </c>
      <c r="L13" s="106">
        <v>404710</v>
      </c>
      <c r="M13" s="96">
        <f t="shared" si="1"/>
        <v>2327948</v>
      </c>
      <c r="N13" s="77"/>
    </row>
    <row r="14" spans="1:14" ht="30" customHeight="1" x14ac:dyDescent="0.25">
      <c r="B14" s="75"/>
      <c r="C14" s="76" t="s">
        <v>94</v>
      </c>
      <c r="D14" s="61" t="s">
        <v>95</v>
      </c>
      <c r="E14" s="61"/>
      <c r="F14" s="61"/>
      <c r="G14" s="95"/>
      <c r="H14" s="105">
        <v>6683680</v>
      </c>
      <c r="I14" s="106">
        <v>87443156</v>
      </c>
      <c r="J14" s="96">
        <f t="shared" si="0"/>
        <v>94126836</v>
      </c>
      <c r="K14" s="105">
        <v>7251315</v>
      </c>
      <c r="L14" s="106">
        <v>71175825</v>
      </c>
      <c r="M14" s="96">
        <f t="shared" si="1"/>
        <v>78427140</v>
      </c>
      <c r="N14" s="77"/>
    </row>
    <row r="15" spans="1:14" ht="30" customHeight="1" x14ac:dyDescent="0.25">
      <c r="B15" s="75"/>
      <c r="C15" s="76" t="s">
        <v>96</v>
      </c>
      <c r="D15" s="61" t="s">
        <v>97</v>
      </c>
      <c r="E15" s="61"/>
      <c r="F15" s="61"/>
      <c r="G15" s="95"/>
      <c r="H15" s="105">
        <v>0</v>
      </c>
      <c r="I15" s="106">
        <v>0</v>
      </c>
      <c r="J15" s="96">
        <f t="shared" si="0"/>
        <v>0</v>
      </c>
      <c r="K15" s="105">
        <v>0</v>
      </c>
      <c r="L15" s="106">
        <v>0</v>
      </c>
      <c r="M15" s="96">
        <f t="shared" si="1"/>
        <v>0</v>
      </c>
      <c r="N15" s="77"/>
    </row>
    <row r="16" spans="1:14" s="132" customFormat="1" ht="30" customHeight="1" thickBot="1" x14ac:dyDescent="0.3">
      <c r="A16" s="88"/>
      <c r="B16" s="89" t="s">
        <v>98</v>
      </c>
      <c r="C16" s="98" t="s">
        <v>99</v>
      </c>
      <c r="D16" s="88"/>
      <c r="E16" s="88"/>
      <c r="F16" s="88"/>
      <c r="G16" s="99" t="s">
        <v>100</v>
      </c>
      <c r="H16" s="206">
        <v>0</v>
      </c>
      <c r="I16" s="207">
        <v>0</v>
      </c>
      <c r="J16" s="100">
        <f t="shared" si="0"/>
        <v>0</v>
      </c>
      <c r="K16" s="206">
        <v>0</v>
      </c>
      <c r="L16" s="207">
        <v>0</v>
      </c>
      <c r="M16" s="100">
        <f t="shared" si="1"/>
        <v>0</v>
      </c>
      <c r="N16" s="94"/>
    </row>
    <row r="17" spans="1:14" s="132" customFormat="1" ht="30" customHeight="1" thickBot="1" x14ac:dyDescent="0.3">
      <c r="A17" s="88"/>
      <c r="B17" s="89" t="s">
        <v>28</v>
      </c>
      <c r="C17" s="98" t="s">
        <v>101</v>
      </c>
      <c r="D17" s="88"/>
      <c r="E17" s="88"/>
      <c r="F17" s="88"/>
      <c r="G17" s="101" t="s">
        <v>102</v>
      </c>
      <c r="H17" s="102">
        <f>H18+H19</f>
        <v>0</v>
      </c>
      <c r="I17" s="103">
        <f>I18+I19</f>
        <v>0</v>
      </c>
      <c r="J17" s="104">
        <f t="shared" si="0"/>
        <v>0</v>
      </c>
      <c r="K17" s="102">
        <f>K18+K19</f>
        <v>0</v>
      </c>
      <c r="L17" s="103">
        <f>L18+L19</f>
        <v>0</v>
      </c>
      <c r="M17" s="104">
        <f t="shared" si="1"/>
        <v>0</v>
      </c>
      <c r="N17" s="94"/>
    </row>
    <row r="18" spans="1:14" ht="30" customHeight="1" x14ac:dyDescent="0.25">
      <c r="B18" s="75"/>
      <c r="C18" s="76" t="s">
        <v>14</v>
      </c>
      <c r="D18" s="61" t="s">
        <v>103</v>
      </c>
      <c r="E18" s="61"/>
      <c r="F18" s="61"/>
      <c r="G18" s="95"/>
      <c r="H18" s="105">
        <v>0</v>
      </c>
      <c r="I18" s="106">
        <v>0</v>
      </c>
      <c r="J18" s="96">
        <f t="shared" si="0"/>
        <v>0</v>
      </c>
      <c r="K18" s="105">
        <v>0</v>
      </c>
      <c r="L18" s="106">
        <v>0</v>
      </c>
      <c r="M18" s="96">
        <f t="shared" si="1"/>
        <v>0</v>
      </c>
      <c r="N18" s="77"/>
    </row>
    <row r="19" spans="1:14" ht="30" customHeight="1" x14ac:dyDescent="0.25">
      <c r="B19" s="75"/>
      <c r="C19" s="76" t="s">
        <v>16</v>
      </c>
      <c r="D19" s="61" t="s">
        <v>104</v>
      </c>
      <c r="E19" s="61"/>
      <c r="F19" s="61"/>
      <c r="G19" s="95"/>
      <c r="H19" s="105">
        <f>H20+H21+H22</f>
        <v>0</v>
      </c>
      <c r="I19" s="106">
        <f>I20+I21+I22</f>
        <v>0</v>
      </c>
      <c r="J19" s="96">
        <f t="shared" si="0"/>
        <v>0</v>
      </c>
      <c r="K19" s="105">
        <f>K20+K21+K22</f>
        <v>0</v>
      </c>
      <c r="L19" s="106">
        <f>L20+L21+L22</f>
        <v>0</v>
      </c>
      <c r="M19" s="96">
        <f t="shared" si="1"/>
        <v>0</v>
      </c>
      <c r="N19" s="77"/>
    </row>
    <row r="20" spans="1:14" ht="30" customHeight="1" x14ac:dyDescent="0.25">
      <c r="B20" s="75"/>
      <c r="C20" s="107"/>
      <c r="D20" s="97" t="s">
        <v>105</v>
      </c>
      <c r="E20" s="61"/>
      <c r="F20" s="61"/>
      <c r="G20" s="108"/>
      <c r="H20" s="208">
        <v>0</v>
      </c>
      <c r="I20" s="209">
        <v>0</v>
      </c>
      <c r="J20" s="109">
        <f t="shared" si="0"/>
        <v>0</v>
      </c>
      <c r="K20" s="208">
        <v>0</v>
      </c>
      <c r="L20" s="209">
        <v>0</v>
      </c>
      <c r="M20" s="109">
        <f t="shared" si="1"/>
        <v>0</v>
      </c>
      <c r="N20" s="77"/>
    </row>
    <row r="21" spans="1:14" ht="30" customHeight="1" x14ac:dyDescent="0.25">
      <c r="B21" s="75"/>
      <c r="C21" s="107"/>
      <c r="D21" s="97" t="s">
        <v>106</v>
      </c>
      <c r="E21" s="61"/>
      <c r="F21" s="61"/>
      <c r="G21" s="110"/>
      <c r="H21" s="208">
        <v>0</v>
      </c>
      <c r="I21" s="209">
        <v>0</v>
      </c>
      <c r="J21" s="111">
        <f t="shared" si="0"/>
        <v>0</v>
      </c>
      <c r="K21" s="208">
        <v>0</v>
      </c>
      <c r="L21" s="209">
        <v>0</v>
      </c>
      <c r="M21" s="111">
        <f t="shared" si="1"/>
        <v>0</v>
      </c>
      <c r="N21" s="77"/>
    </row>
    <row r="22" spans="1:14" ht="30" customHeight="1" x14ac:dyDescent="0.25">
      <c r="B22" s="75"/>
      <c r="C22" s="107"/>
      <c r="D22" s="61" t="s">
        <v>107</v>
      </c>
      <c r="E22" s="61"/>
      <c r="F22" s="61"/>
      <c r="G22" s="110"/>
      <c r="H22" s="208">
        <v>0</v>
      </c>
      <c r="I22" s="209">
        <v>0</v>
      </c>
      <c r="J22" s="111">
        <f t="shared" si="0"/>
        <v>0</v>
      </c>
      <c r="K22" s="208">
        <v>0</v>
      </c>
      <c r="L22" s="209">
        <v>0</v>
      </c>
      <c r="M22" s="111">
        <f t="shared" si="1"/>
        <v>0</v>
      </c>
      <c r="N22" s="77"/>
    </row>
    <row r="23" spans="1:14" s="132" customFormat="1" ht="30" customHeight="1" thickBot="1" x14ac:dyDescent="0.3">
      <c r="A23" s="88"/>
      <c r="B23" s="89" t="s">
        <v>108</v>
      </c>
      <c r="C23" s="98" t="s">
        <v>109</v>
      </c>
      <c r="D23" s="88"/>
      <c r="E23" s="88"/>
      <c r="F23" s="88"/>
      <c r="G23" s="90" t="s">
        <v>110</v>
      </c>
      <c r="H23" s="91">
        <v>0</v>
      </c>
      <c r="I23" s="92">
        <v>20860278</v>
      </c>
      <c r="J23" s="93">
        <f t="shared" si="0"/>
        <v>20860278</v>
      </c>
      <c r="K23" s="91">
        <v>0</v>
      </c>
      <c r="L23" s="92">
        <v>16799313</v>
      </c>
      <c r="M23" s="93">
        <f t="shared" si="1"/>
        <v>16799313</v>
      </c>
      <c r="N23" s="94"/>
    </row>
    <row r="24" spans="1:14" s="132" customFormat="1" ht="30" customHeight="1" thickBot="1" x14ac:dyDescent="0.3">
      <c r="A24" s="88"/>
      <c r="B24" s="89" t="s">
        <v>41</v>
      </c>
      <c r="C24" s="98" t="s">
        <v>111</v>
      </c>
      <c r="D24" s="88"/>
      <c r="E24" s="88"/>
      <c r="F24" s="88"/>
      <c r="G24" s="90" t="s">
        <v>112</v>
      </c>
      <c r="H24" s="91">
        <f>H25+H26+H27</f>
        <v>0</v>
      </c>
      <c r="I24" s="92">
        <f>I25+I26+I27</f>
        <v>0</v>
      </c>
      <c r="J24" s="93">
        <f t="shared" si="0"/>
        <v>0</v>
      </c>
      <c r="K24" s="91">
        <f>K25+K26+K27</f>
        <v>0</v>
      </c>
      <c r="L24" s="92">
        <f>L25+L26+L27</f>
        <v>0</v>
      </c>
      <c r="M24" s="93">
        <f t="shared" si="1"/>
        <v>0</v>
      </c>
      <c r="N24" s="94"/>
    </row>
    <row r="25" spans="1:14" ht="30" customHeight="1" x14ac:dyDescent="0.25">
      <c r="B25" s="75"/>
      <c r="C25" s="76" t="s">
        <v>14</v>
      </c>
      <c r="D25" s="61" t="s">
        <v>113</v>
      </c>
      <c r="E25" s="61"/>
      <c r="F25" s="61"/>
      <c r="G25" s="95"/>
      <c r="H25" s="105">
        <v>0</v>
      </c>
      <c r="I25" s="106">
        <v>0</v>
      </c>
      <c r="J25" s="96">
        <f t="shared" si="0"/>
        <v>0</v>
      </c>
      <c r="K25" s="105">
        <v>0</v>
      </c>
      <c r="L25" s="106">
        <v>0</v>
      </c>
      <c r="M25" s="96">
        <f t="shared" si="1"/>
        <v>0</v>
      </c>
      <c r="N25" s="77"/>
    </row>
    <row r="26" spans="1:14" ht="30" customHeight="1" x14ac:dyDescent="0.25">
      <c r="B26" s="75"/>
      <c r="C26" s="76" t="s">
        <v>16</v>
      </c>
      <c r="D26" s="61" t="s">
        <v>114</v>
      </c>
      <c r="E26" s="61"/>
      <c r="F26" s="61"/>
      <c r="G26" s="95"/>
      <c r="H26" s="105">
        <v>0</v>
      </c>
      <c r="I26" s="106">
        <v>0</v>
      </c>
      <c r="J26" s="96">
        <f t="shared" si="0"/>
        <v>0</v>
      </c>
      <c r="K26" s="105">
        <v>0</v>
      </c>
      <c r="L26" s="106">
        <v>0</v>
      </c>
      <c r="M26" s="96">
        <f t="shared" si="1"/>
        <v>0</v>
      </c>
      <c r="N26" s="77"/>
    </row>
    <row r="27" spans="1:14" ht="30" customHeight="1" x14ac:dyDescent="0.25">
      <c r="B27" s="75"/>
      <c r="C27" s="76" t="s">
        <v>18</v>
      </c>
      <c r="D27" s="61" t="s">
        <v>115</v>
      </c>
      <c r="E27" s="61"/>
      <c r="F27" s="61"/>
      <c r="G27" s="95"/>
      <c r="H27" s="105">
        <v>0</v>
      </c>
      <c r="I27" s="106">
        <v>0</v>
      </c>
      <c r="J27" s="96">
        <f t="shared" si="0"/>
        <v>0</v>
      </c>
      <c r="K27" s="105">
        <v>0</v>
      </c>
      <c r="L27" s="106">
        <v>0</v>
      </c>
      <c r="M27" s="96">
        <f t="shared" si="1"/>
        <v>0</v>
      </c>
      <c r="N27" s="77"/>
    </row>
    <row r="28" spans="1:14" s="132" customFormat="1" ht="30" customHeight="1" thickBot="1" x14ac:dyDescent="0.3">
      <c r="A28" s="88"/>
      <c r="B28" s="89" t="s">
        <v>116</v>
      </c>
      <c r="C28" s="112" t="s">
        <v>117</v>
      </c>
      <c r="D28" s="88"/>
      <c r="E28" s="88"/>
      <c r="F28" s="88"/>
      <c r="G28" s="90"/>
      <c r="H28" s="91">
        <f>H29+H30+H31</f>
        <v>1619166</v>
      </c>
      <c r="I28" s="92">
        <f>I29+I30+I31</f>
        <v>1930634</v>
      </c>
      <c r="J28" s="93">
        <f t="shared" si="0"/>
        <v>3549800</v>
      </c>
      <c r="K28" s="91">
        <f>K29+K30+K31</f>
        <v>1966846</v>
      </c>
      <c r="L28" s="92">
        <f>L29+L30+L31</f>
        <v>1389573</v>
      </c>
      <c r="M28" s="93">
        <f t="shared" si="1"/>
        <v>3356419</v>
      </c>
      <c r="N28" s="94"/>
    </row>
    <row r="29" spans="1:14" ht="30" customHeight="1" x14ac:dyDescent="0.25">
      <c r="B29" s="75"/>
      <c r="C29" s="76" t="s">
        <v>14</v>
      </c>
      <c r="D29" s="61" t="s">
        <v>118</v>
      </c>
      <c r="E29" s="61"/>
      <c r="F29" s="61"/>
      <c r="G29" s="95"/>
      <c r="H29" s="105">
        <v>1619166</v>
      </c>
      <c r="I29" s="106">
        <v>1930634</v>
      </c>
      <c r="J29" s="96">
        <f t="shared" si="0"/>
        <v>3549800</v>
      </c>
      <c r="K29" s="105">
        <v>1966846</v>
      </c>
      <c r="L29" s="106">
        <v>1389573</v>
      </c>
      <c r="M29" s="96">
        <f t="shared" si="1"/>
        <v>3356419</v>
      </c>
      <c r="N29" s="77"/>
    </row>
    <row r="30" spans="1:14" ht="30" customHeight="1" x14ac:dyDescent="0.25">
      <c r="B30" s="75"/>
      <c r="C30" s="76" t="s">
        <v>16</v>
      </c>
      <c r="D30" s="61" t="s">
        <v>119</v>
      </c>
      <c r="E30" s="61"/>
      <c r="F30" s="61"/>
      <c r="G30" s="95"/>
      <c r="H30" s="105">
        <v>0</v>
      </c>
      <c r="I30" s="106">
        <v>0</v>
      </c>
      <c r="J30" s="96">
        <f t="shared" si="0"/>
        <v>0</v>
      </c>
      <c r="K30" s="105">
        <v>0</v>
      </c>
      <c r="L30" s="106">
        <v>0</v>
      </c>
      <c r="M30" s="96">
        <f t="shared" si="1"/>
        <v>0</v>
      </c>
      <c r="N30" s="77"/>
    </row>
    <row r="31" spans="1:14" ht="30" customHeight="1" x14ac:dyDescent="0.25">
      <c r="B31" s="75"/>
      <c r="C31" s="76" t="s">
        <v>18</v>
      </c>
      <c r="D31" s="61" t="s">
        <v>19</v>
      </c>
      <c r="E31" s="61"/>
      <c r="F31" s="61"/>
      <c r="G31" s="95"/>
      <c r="H31" s="105">
        <v>0</v>
      </c>
      <c r="I31" s="106">
        <v>0</v>
      </c>
      <c r="J31" s="96">
        <f t="shared" si="0"/>
        <v>0</v>
      </c>
      <c r="K31" s="105">
        <v>0</v>
      </c>
      <c r="L31" s="106">
        <v>0</v>
      </c>
      <c r="M31" s="96">
        <f t="shared" si="1"/>
        <v>0</v>
      </c>
      <c r="N31" s="77"/>
    </row>
    <row r="32" spans="1:14" s="132" customFormat="1" ht="30" customHeight="1" thickBot="1" x14ac:dyDescent="0.3">
      <c r="A32" s="88"/>
      <c r="B32" s="89" t="s">
        <v>120</v>
      </c>
      <c r="C32" s="112" t="s">
        <v>121</v>
      </c>
      <c r="D32" s="88"/>
      <c r="E32" s="88"/>
      <c r="F32" s="88"/>
      <c r="G32" s="90"/>
      <c r="H32" s="91">
        <f>H33+H34</f>
        <v>0</v>
      </c>
      <c r="I32" s="92">
        <f>I33+I34</f>
        <v>0</v>
      </c>
      <c r="J32" s="93">
        <f t="shared" si="0"/>
        <v>0</v>
      </c>
      <c r="K32" s="91">
        <f>K33+K34</f>
        <v>0</v>
      </c>
      <c r="L32" s="92">
        <f>L33+L34</f>
        <v>0</v>
      </c>
      <c r="M32" s="93">
        <f t="shared" si="1"/>
        <v>0</v>
      </c>
      <c r="N32" s="94"/>
    </row>
    <row r="33" spans="1:14" ht="30" customHeight="1" x14ac:dyDescent="0.25">
      <c r="B33" s="75"/>
      <c r="C33" s="76" t="s">
        <v>14</v>
      </c>
      <c r="D33" s="61" t="s">
        <v>122</v>
      </c>
      <c r="E33" s="61"/>
      <c r="F33" s="61"/>
      <c r="G33" s="95"/>
      <c r="H33" s="105">
        <v>0</v>
      </c>
      <c r="I33" s="106">
        <v>0</v>
      </c>
      <c r="J33" s="96">
        <f t="shared" si="0"/>
        <v>0</v>
      </c>
      <c r="K33" s="105">
        <v>0</v>
      </c>
      <c r="L33" s="106">
        <v>0</v>
      </c>
      <c r="M33" s="96">
        <f t="shared" si="1"/>
        <v>0</v>
      </c>
      <c r="N33" s="77"/>
    </row>
    <row r="34" spans="1:14" ht="30" customHeight="1" x14ac:dyDescent="0.25">
      <c r="B34" s="75"/>
      <c r="C34" s="76" t="s">
        <v>16</v>
      </c>
      <c r="D34" s="61" t="s">
        <v>123</v>
      </c>
      <c r="E34" s="61"/>
      <c r="F34" s="61"/>
      <c r="G34" s="95"/>
      <c r="H34" s="105">
        <v>0</v>
      </c>
      <c r="I34" s="106">
        <v>0</v>
      </c>
      <c r="J34" s="96">
        <f t="shared" si="0"/>
        <v>0</v>
      </c>
      <c r="K34" s="105">
        <v>0</v>
      </c>
      <c r="L34" s="106">
        <v>0</v>
      </c>
      <c r="M34" s="96">
        <f t="shared" si="1"/>
        <v>0</v>
      </c>
      <c r="N34" s="77"/>
    </row>
    <row r="35" spans="1:14" s="132" customFormat="1" ht="30" customHeight="1" thickBot="1" x14ac:dyDescent="0.3">
      <c r="A35" s="88"/>
      <c r="B35" s="89" t="s">
        <v>58</v>
      </c>
      <c r="C35" s="98" t="s">
        <v>124</v>
      </c>
      <c r="D35" s="88"/>
      <c r="E35" s="88"/>
      <c r="F35" s="88"/>
      <c r="G35" s="90"/>
      <c r="H35" s="91">
        <v>4089207</v>
      </c>
      <c r="I35" s="92">
        <v>132640</v>
      </c>
      <c r="J35" s="93">
        <f t="shared" si="0"/>
        <v>4221847</v>
      </c>
      <c r="K35" s="91">
        <v>3927642</v>
      </c>
      <c r="L35" s="92">
        <v>146093</v>
      </c>
      <c r="M35" s="93">
        <f t="shared" si="1"/>
        <v>4073735</v>
      </c>
      <c r="N35" s="94"/>
    </row>
    <row r="36" spans="1:14" s="132" customFormat="1" ht="30" customHeight="1" thickBot="1" x14ac:dyDescent="0.3">
      <c r="A36" s="88"/>
      <c r="B36" s="89" t="s">
        <v>60</v>
      </c>
      <c r="C36" s="98" t="s">
        <v>125</v>
      </c>
      <c r="D36" s="88"/>
      <c r="E36" s="88"/>
      <c r="F36" s="88"/>
      <c r="G36" s="90"/>
      <c r="H36" s="91">
        <v>0</v>
      </c>
      <c r="I36" s="92">
        <v>0</v>
      </c>
      <c r="J36" s="93">
        <f t="shared" si="0"/>
        <v>0</v>
      </c>
      <c r="K36" s="91">
        <v>0</v>
      </c>
      <c r="L36" s="92">
        <v>0</v>
      </c>
      <c r="M36" s="93">
        <f t="shared" si="1"/>
        <v>0</v>
      </c>
      <c r="N36" s="94"/>
    </row>
    <row r="37" spans="1:14" s="132" customFormat="1" ht="30" customHeight="1" thickBot="1" x14ac:dyDescent="0.3">
      <c r="A37" s="88"/>
      <c r="B37" s="89" t="s">
        <v>63</v>
      </c>
      <c r="C37" s="98" t="s">
        <v>126</v>
      </c>
      <c r="D37" s="88"/>
      <c r="E37" s="88"/>
      <c r="F37" s="88"/>
      <c r="G37" s="90" t="s">
        <v>127</v>
      </c>
      <c r="H37" s="91">
        <v>138344794</v>
      </c>
      <c r="I37" s="92">
        <v>1634069</v>
      </c>
      <c r="J37" s="93">
        <f t="shared" si="0"/>
        <v>139978863</v>
      </c>
      <c r="K37" s="91">
        <v>78461525</v>
      </c>
      <c r="L37" s="92">
        <v>1176653</v>
      </c>
      <c r="M37" s="93">
        <f t="shared" si="1"/>
        <v>79638178</v>
      </c>
      <c r="N37" s="94"/>
    </row>
    <row r="38" spans="1:14" s="132" customFormat="1" ht="30" customHeight="1" thickBot="1" x14ac:dyDescent="0.3">
      <c r="A38" s="88"/>
      <c r="B38" s="89" t="s">
        <v>68</v>
      </c>
      <c r="C38" s="98" t="s">
        <v>128</v>
      </c>
      <c r="D38" s="88"/>
      <c r="E38" s="88"/>
      <c r="F38" s="88"/>
      <c r="G38" s="90"/>
      <c r="H38" s="91">
        <f>H39+H40+H41+H42</f>
        <v>16556100</v>
      </c>
      <c r="I38" s="92">
        <f>I39+I40+I41+I42</f>
        <v>0</v>
      </c>
      <c r="J38" s="93">
        <f t="shared" si="0"/>
        <v>16556100</v>
      </c>
      <c r="K38" s="91">
        <f>K39+K40+K41+K42</f>
        <v>10936665</v>
      </c>
      <c r="L38" s="92">
        <f>L39+L40+L41+L42</f>
        <v>0</v>
      </c>
      <c r="M38" s="93">
        <f t="shared" si="1"/>
        <v>10936665</v>
      </c>
      <c r="N38" s="94"/>
    </row>
    <row r="39" spans="1:14" ht="30" customHeight="1" x14ac:dyDescent="0.25">
      <c r="B39" s="75"/>
      <c r="C39" s="76" t="s">
        <v>14</v>
      </c>
      <c r="D39" s="61" t="s">
        <v>129</v>
      </c>
      <c r="E39" s="61"/>
      <c r="F39" s="61"/>
      <c r="G39" s="95"/>
      <c r="H39" s="105">
        <v>0</v>
      </c>
      <c r="I39" s="106">
        <v>0</v>
      </c>
      <c r="J39" s="96">
        <f t="shared" si="0"/>
        <v>0</v>
      </c>
      <c r="K39" s="105">
        <v>0</v>
      </c>
      <c r="L39" s="106">
        <v>0</v>
      </c>
      <c r="M39" s="96">
        <f t="shared" si="1"/>
        <v>0</v>
      </c>
      <c r="N39" s="77"/>
    </row>
    <row r="40" spans="1:14" ht="30" customHeight="1" x14ac:dyDescent="0.25">
      <c r="B40" s="75"/>
      <c r="C40" s="76" t="s">
        <v>16</v>
      </c>
      <c r="D40" s="61" t="s">
        <v>130</v>
      </c>
      <c r="E40" s="61"/>
      <c r="F40" s="61"/>
      <c r="G40" s="95"/>
      <c r="H40" s="105">
        <v>10446316</v>
      </c>
      <c r="I40" s="106">
        <v>0</v>
      </c>
      <c r="J40" s="96">
        <f t="shared" si="0"/>
        <v>10446316</v>
      </c>
      <c r="K40" s="105">
        <v>9086283</v>
      </c>
      <c r="L40" s="106">
        <v>0</v>
      </c>
      <c r="M40" s="96">
        <f t="shared" si="1"/>
        <v>9086283</v>
      </c>
      <c r="N40" s="77"/>
    </row>
    <row r="41" spans="1:14" ht="30" customHeight="1" x14ac:dyDescent="0.25">
      <c r="B41" s="75"/>
      <c r="C41" s="76" t="s">
        <v>18</v>
      </c>
      <c r="D41" s="61" t="s">
        <v>131</v>
      </c>
      <c r="E41" s="61"/>
      <c r="F41" s="61"/>
      <c r="G41" s="95"/>
      <c r="H41" s="105">
        <v>6109784</v>
      </c>
      <c r="I41" s="106">
        <v>0</v>
      </c>
      <c r="J41" s="96">
        <f t="shared" si="0"/>
        <v>6109784</v>
      </c>
      <c r="K41" s="105">
        <v>1850382</v>
      </c>
      <c r="L41" s="106">
        <v>0</v>
      </c>
      <c r="M41" s="96">
        <f t="shared" si="1"/>
        <v>1850382</v>
      </c>
      <c r="N41" s="77"/>
    </row>
    <row r="42" spans="1:14" ht="30" customHeight="1" x14ac:dyDescent="0.25">
      <c r="B42" s="75"/>
      <c r="C42" s="76" t="s">
        <v>34</v>
      </c>
      <c r="D42" s="61" t="s">
        <v>132</v>
      </c>
      <c r="E42" s="61"/>
      <c r="F42" s="61"/>
      <c r="G42" s="95"/>
      <c r="H42" s="105">
        <v>0</v>
      </c>
      <c r="I42" s="106">
        <v>0</v>
      </c>
      <c r="J42" s="96">
        <f t="shared" si="0"/>
        <v>0</v>
      </c>
      <c r="K42" s="105">
        <v>0</v>
      </c>
      <c r="L42" s="106">
        <v>0</v>
      </c>
      <c r="M42" s="96">
        <f t="shared" si="1"/>
        <v>0</v>
      </c>
      <c r="N42" s="77"/>
    </row>
    <row r="43" spans="1:14" s="132" customFormat="1" ht="30" customHeight="1" thickBot="1" x14ac:dyDescent="0.3">
      <c r="A43" s="88"/>
      <c r="B43" s="89" t="s">
        <v>72</v>
      </c>
      <c r="C43" s="112" t="s">
        <v>133</v>
      </c>
      <c r="D43" s="88"/>
      <c r="E43" s="88"/>
      <c r="F43" s="88"/>
      <c r="G43" s="90" t="s">
        <v>134</v>
      </c>
      <c r="H43" s="91">
        <v>10085051</v>
      </c>
      <c r="I43" s="92">
        <v>7501103</v>
      </c>
      <c r="J43" s="93">
        <f t="shared" si="0"/>
        <v>17586154</v>
      </c>
      <c r="K43" s="91">
        <v>15194357</v>
      </c>
      <c r="L43" s="92">
        <v>4467274</v>
      </c>
      <c r="M43" s="93">
        <f t="shared" si="1"/>
        <v>19661631</v>
      </c>
      <c r="N43" s="94"/>
    </row>
    <row r="44" spans="1:14" s="132" customFormat="1" ht="30" customHeight="1" thickBot="1" x14ac:dyDescent="0.3">
      <c r="A44" s="88"/>
      <c r="B44" s="89" t="s">
        <v>76</v>
      </c>
      <c r="C44" s="112" t="s">
        <v>135</v>
      </c>
      <c r="D44" s="88"/>
      <c r="E44" s="88"/>
      <c r="F44" s="88"/>
      <c r="G44" s="90" t="s">
        <v>136</v>
      </c>
      <c r="H44" s="91">
        <f>H45+H48+H52+H53+H54+H55</f>
        <v>94848164</v>
      </c>
      <c r="I44" s="92">
        <f>I45+I48+I52+I53+I54+I55</f>
        <v>0</v>
      </c>
      <c r="J44" s="93">
        <f t="shared" si="0"/>
        <v>94848164</v>
      </c>
      <c r="K44" s="91">
        <f>K45+K48+K52+K53+K54+K55</f>
        <v>88129219</v>
      </c>
      <c r="L44" s="92">
        <f>L45+L48+L52+L53+L54+L55</f>
        <v>0</v>
      </c>
      <c r="M44" s="93">
        <f t="shared" si="1"/>
        <v>88129219</v>
      </c>
      <c r="N44" s="94"/>
    </row>
    <row r="45" spans="1:14" ht="30" customHeight="1" x14ac:dyDescent="0.25">
      <c r="B45" s="75"/>
      <c r="C45" s="76" t="s">
        <v>14</v>
      </c>
      <c r="D45" s="61" t="s">
        <v>137</v>
      </c>
      <c r="E45" s="61"/>
      <c r="F45" s="61"/>
      <c r="G45" s="95"/>
      <c r="H45" s="105">
        <f>H46+H47</f>
        <v>70000000</v>
      </c>
      <c r="I45" s="106">
        <f>I46+I47</f>
        <v>0</v>
      </c>
      <c r="J45" s="96">
        <f t="shared" si="0"/>
        <v>70000000</v>
      </c>
      <c r="K45" s="105">
        <f>K46+K47</f>
        <v>70000000</v>
      </c>
      <c r="L45" s="106">
        <f>L46+L47</f>
        <v>0</v>
      </c>
      <c r="M45" s="96">
        <f t="shared" si="1"/>
        <v>70000000</v>
      </c>
      <c r="N45" s="77"/>
    </row>
    <row r="46" spans="1:14" ht="30" customHeight="1" x14ac:dyDescent="0.25">
      <c r="B46" s="75"/>
      <c r="C46" s="107"/>
      <c r="D46" s="61" t="s">
        <v>138</v>
      </c>
      <c r="E46" s="61"/>
      <c r="F46" s="61"/>
      <c r="G46" s="108"/>
      <c r="H46" s="210">
        <v>70000000</v>
      </c>
      <c r="I46" s="211">
        <v>0</v>
      </c>
      <c r="J46" s="96">
        <f t="shared" si="0"/>
        <v>70000000</v>
      </c>
      <c r="K46" s="210">
        <v>70000000</v>
      </c>
      <c r="L46" s="211">
        <v>0</v>
      </c>
      <c r="M46" s="96">
        <f t="shared" si="1"/>
        <v>70000000</v>
      </c>
      <c r="N46" s="77"/>
    </row>
    <row r="47" spans="1:14" ht="30" customHeight="1" x14ac:dyDescent="0.25">
      <c r="B47" s="75"/>
      <c r="C47" s="107"/>
      <c r="D47" s="61" t="s">
        <v>139</v>
      </c>
      <c r="E47" s="61"/>
      <c r="F47" s="61"/>
      <c r="G47" s="110"/>
      <c r="H47" s="208">
        <v>0</v>
      </c>
      <c r="I47" s="209">
        <v>0</v>
      </c>
      <c r="J47" s="96">
        <f t="shared" si="0"/>
        <v>0</v>
      </c>
      <c r="K47" s="208">
        <v>0</v>
      </c>
      <c r="L47" s="209">
        <v>0</v>
      </c>
      <c r="M47" s="96">
        <f t="shared" si="1"/>
        <v>0</v>
      </c>
      <c r="N47" s="77"/>
    </row>
    <row r="48" spans="1:14" ht="30" customHeight="1" x14ac:dyDescent="0.25">
      <c r="B48" s="75"/>
      <c r="C48" s="76" t="s">
        <v>16</v>
      </c>
      <c r="D48" s="97" t="s">
        <v>140</v>
      </c>
      <c r="E48" s="61"/>
      <c r="F48" s="61"/>
      <c r="G48" s="95"/>
      <c r="H48" s="105">
        <f>H49+H50+H51</f>
        <v>8717178</v>
      </c>
      <c r="I48" s="106">
        <f>I49+I50+I51</f>
        <v>0</v>
      </c>
      <c r="J48" s="96">
        <f t="shared" si="0"/>
        <v>8717178</v>
      </c>
      <c r="K48" s="105">
        <f>K49+K50+K51</f>
        <v>8262039</v>
      </c>
      <c r="L48" s="106">
        <f>L49+L50+L51</f>
        <v>0</v>
      </c>
      <c r="M48" s="96">
        <f t="shared" si="1"/>
        <v>8262039</v>
      </c>
      <c r="N48" s="77"/>
    </row>
    <row r="49" spans="1:14" ht="30" customHeight="1" x14ac:dyDescent="0.25">
      <c r="B49" s="75"/>
      <c r="C49" s="76"/>
      <c r="D49" s="107" t="s">
        <v>141</v>
      </c>
      <c r="E49" s="61"/>
      <c r="F49" s="61"/>
      <c r="G49" s="113"/>
      <c r="H49" s="212">
        <v>8717178</v>
      </c>
      <c r="I49" s="213">
        <v>0</v>
      </c>
      <c r="J49" s="96">
        <f t="shared" si="0"/>
        <v>8717178</v>
      </c>
      <c r="K49" s="212">
        <v>8262039</v>
      </c>
      <c r="L49" s="213">
        <v>0</v>
      </c>
      <c r="M49" s="96">
        <f t="shared" si="1"/>
        <v>8262039</v>
      </c>
      <c r="N49" s="77"/>
    </row>
    <row r="50" spans="1:14" ht="30" customHeight="1" x14ac:dyDescent="0.25">
      <c r="B50" s="75"/>
      <c r="C50" s="76"/>
      <c r="D50" s="97" t="s">
        <v>142</v>
      </c>
      <c r="E50" s="61"/>
      <c r="F50" s="61"/>
      <c r="G50" s="114"/>
      <c r="H50" s="214">
        <v>0</v>
      </c>
      <c r="I50" s="215">
        <v>0</v>
      </c>
      <c r="J50" s="96">
        <f t="shared" si="0"/>
        <v>0</v>
      </c>
      <c r="K50" s="214">
        <v>0</v>
      </c>
      <c r="L50" s="215">
        <v>0</v>
      </c>
      <c r="M50" s="96">
        <f t="shared" si="1"/>
        <v>0</v>
      </c>
      <c r="N50" s="77"/>
    </row>
    <row r="51" spans="1:14" ht="30" customHeight="1" x14ac:dyDescent="0.25">
      <c r="B51" s="75"/>
      <c r="C51" s="76"/>
      <c r="D51" s="97" t="s">
        <v>143</v>
      </c>
      <c r="E51" s="61"/>
      <c r="F51" s="61"/>
      <c r="G51" s="114"/>
      <c r="H51" s="214">
        <v>0</v>
      </c>
      <c r="I51" s="215">
        <v>0</v>
      </c>
      <c r="J51" s="96">
        <f t="shared" si="0"/>
        <v>0</v>
      </c>
      <c r="K51" s="214">
        <v>0</v>
      </c>
      <c r="L51" s="215">
        <v>0</v>
      </c>
      <c r="M51" s="96">
        <f t="shared" si="1"/>
        <v>0</v>
      </c>
      <c r="N51" s="77"/>
    </row>
    <row r="52" spans="1:14" ht="30" customHeight="1" x14ac:dyDescent="0.25">
      <c r="B52" s="75"/>
      <c r="C52" s="76" t="s">
        <v>18</v>
      </c>
      <c r="D52" s="107" t="s">
        <v>144</v>
      </c>
      <c r="E52" s="61"/>
      <c r="F52" s="61"/>
      <c r="G52" s="95"/>
      <c r="H52" s="105">
        <v>13210101</v>
      </c>
      <c r="I52" s="106">
        <v>0</v>
      </c>
      <c r="J52" s="96">
        <f t="shared" si="0"/>
        <v>13210101</v>
      </c>
      <c r="K52" s="105">
        <v>9113851</v>
      </c>
      <c r="L52" s="106">
        <v>0</v>
      </c>
      <c r="M52" s="96">
        <f t="shared" si="1"/>
        <v>9113851</v>
      </c>
      <c r="N52" s="77"/>
    </row>
    <row r="53" spans="1:14" ht="30" customHeight="1" x14ac:dyDescent="0.25">
      <c r="B53" s="75"/>
      <c r="C53" s="115" t="s">
        <v>34</v>
      </c>
      <c r="D53" s="61" t="s">
        <v>145</v>
      </c>
      <c r="E53" s="61"/>
      <c r="F53" s="61"/>
      <c r="G53" s="95"/>
      <c r="H53" s="105">
        <v>2920885</v>
      </c>
      <c r="I53" s="106">
        <v>0</v>
      </c>
      <c r="J53" s="96">
        <f t="shared" si="0"/>
        <v>2920885</v>
      </c>
      <c r="K53" s="105">
        <v>753329</v>
      </c>
      <c r="L53" s="106">
        <v>0</v>
      </c>
      <c r="M53" s="96">
        <f t="shared" si="1"/>
        <v>753329</v>
      </c>
      <c r="N53" s="77"/>
    </row>
    <row r="54" spans="1:14" ht="30" customHeight="1" x14ac:dyDescent="0.25">
      <c r="B54" s="75"/>
      <c r="C54" s="115" t="s">
        <v>94</v>
      </c>
      <c r="D54" s="61" t="s">
        <v>146</v>
      </c>
      <c r="E54" s="61"/>
      <c r="F54" s="61"/>
      <c r="G54" s="95" t="s">
        <v>147</v>
      </c>
      <c r="H54" s="105">
        <v>0</v>
      </c>
      <c r="I54" s="106">
        <v>0</v>
      </c>
      <c r="J54" s="96">
        <f t="shared" si="0"/>
        <v>0</v>
      </c>
      <c r="K54" s="105">
        <v>0</v>
      </c>
      <c r="L54" s="106">
        <v>0</v>
      </c>
      <c r="M54" s="96">
        <f t="shared" si="1"/>
        <v>0</v>
      </c>
      <c r="N54" s="77"/>
    </row>
    <row r="55" spans="1:14" ht="30" customHeight="1" x14ac:dyDescent="0.25">
      <c r="B55" s="75"/>
      <c r="C55" s="115" t="s">
        <v>96</v>
      </c>
      <c r="D55" s="61" t="s">
        <v>148</v>
      </c>
      <c r="E55" s="61"/>
      <c r="F55" s="61"/>
      <c r="G55" s="95"/>
      <c r="H55" s="105">
        <f>H56+H57</f>
        <v>0</v>
      </c>
      <c r="I55" s="106">
        <f>I56+I57</f>
        <v>0</v>
      </c>
      <c r="J55" s="96">
        <f t="shared" si="0"/>
        <v>0</v>
      </c>
      <c r="K55" s="105">
        <f>K56+K57</f>
        <v>0</v>
      </c>
      <c r="L55" s="106">
        <f>L56+L57</f>
        <v>0</v>
      </c>
      <c r="M55" s="96">
        <f t="shared" si="1"/>
        <v>0</v>
      </c>
      <c r="N55" s="77"/>
    </row>
    <row r="56" spans="1:14" ht="30" customHeight="1" x14ac:dyDescent="0.25">
      <c r="B56" s="75"/>
      <c r="C56" s="107"/>
      <c r="D56" s="61" t="s">
        <v>149</v>
      </c>
      <c r="E56" s="61"/>
      <c r="F56" s="61"/>
      <c r="G56" s="113"/>
      <c r="H56" s="212">
        <v>0</v>
      </c>
      <c r="I56" s="213">
        <v>0</v>
      </c>
      <c r="J56" s="96">
        <f t="shared" si="0"/>
        <v>0</v>
      </c>
      <c r="K56" s="212">
        <v>0</v>
      </c>
      <c r="L56" s="213">
        <v>0</v>
      </c>
      <c r="M56" s="96">
        <f t="shared" si="1"/>
        <v>0</v>
      </c>
      <c r="N56" s="77"/>
    </row>
    <row r="57" spans="1:14" ht="30" customHeight="1" x14ac:dyDescent="0.25">
      <c r="B57" s="75"/>
      <c r="C57" s="107"/>
      <c r="D57" s="61" t="s">
        <v>150</v>
      </c>
      <c r="E57" s="61"/>
      <c r="F57" s="61"/>
      <c r="G57" s="114"/>
      <c r="H57" s="214">
        <v>0</v>
      </c>
      <c r="I57" s="215">
        <v>0</v>
      </c>
      <c r="J57" s="96">
        <f t="shared" si="0"/>
        <v>0</v>
      </c>
      <c r="K57" s="214">
        <v>0</v>
      </c>
      <c r="L57" s="215">
        <v>0</v>
      </c>
      <c r="M57" s="96">
        <f t="shared" si="1"/>
        <v>0</v>
      </c>
      <c r="N57" s="77"/>
    </row>
    <row r="58" spans="1:14" s="132" customFormat="1" ht="30" customHeight="1" thickBot="1" x14ac:dyDescent="0.3">
      <c r="A58" s="88"/>
      <c r="B58" s="89" t="s">
        <v>81</v>
      </c>
      <c r="C58" s="112" t="s">
        <v>151</v>
      </c>
      <c r="D58" s="88"/>
      <c r="E58" s="88"/>
      <c r="F58" s="88"/>
      <c r="G58" s="90"/>
      <c r="H58" s="91">
        <f>H59+H60</f>
        <v>15694772</v>
      </c>
      <c r="I58" s="92">
        <f>I59+I60</f>
        <v>0</v>
      </c>
      <c r="J58" s="93">
        <f>H58+I58</f>
        <v>15694772</v>
      </c>
      <c r="K58" s="91">
        <f>K59+K60</f>
        <v>4551388</v>
      </c>
      <c r="L58" s="92">
        <f>L59+L60</f>
        <v>0</v>
      </c>
      <c r="M58" s="93">
        <f>K58+L58</f>
        <v>4551388</v>
      </c>
      <c r="N58" s="94"/>
    </row>
    <row r="59" spans="1:14" ht="30" customHeight="1" x14ac:dyDescent="0.25">
      <c r="B59" s="75"/>
      <c r="C59" s="76" t="s">
        <v>14</v>
      </c>
      <c r="D59" s="97" t="s">
        <v>152</v>
      </c>
      <c r="E59" s="61"/>
      <c r="F59" s="61"/>
      <c r="G59" s="95"/>
      <c r="H59" s="105">
        <v>15694772</v>
      </c>
      <c r="I59" s="106">
        <v>0</v>
      </c>
      <c r="J59" s="96">
        <f>H59+I59</f>
        <v>15694772</v>
      </c>
      <c r="K59" s="105">
        <v>4551388</v>
      </c>
      <c r="L59" s="106">
        <v>0</v>
      </c>
      <c r="M59" s="96">
        <f>K59+L59</f>
        <v>4551388</v>
      </c>
      <c r="N59" s="77"/>
    </row>
    <row r="60" spans="1:14" ht="30" customHeight="1" x14ac:dyDescent="0.25">
      <c r="B60" s="75"/>
      <c r="C60" s="76" t="s">
        <v>16</v>
      </c>
      <c r="D60" s="97" t="s">
        <v>153</v>
      </c>
      <c r="E60" s="61"/>
      <c r="F60" s="61"/>
      <c r="G60" s="95"/>
      <c r="H60" s="105">
        <v>0</v>
      </c>
      <c r="I60" s="106">
        <v>0</v>
      </c>
      <c r="J60" s="96">
        <f>H60+I60</f>
        <v>0</v>
      </c>
      <c r="K60" s="105">
        <v>0</v>
      </c>
      <c r="L60" s="106">
        <v>0</v>
      </c>
      <c r="M60" s="96">
        <f>K60+L60</f>
        <v>0</v>
      </c>
      <c r="N60" s="77"/>
    </row>
    <row r="61" spans="1:14" ht="30" customHeight="1" x14ac:dyDescent="0.25">
      <c r="B61" s="75"/>
      <c r="C61" s="107"/>
      <c r="D61" s="61"/>
      <c r="E61" s="61"/>
      <c r="F61" s="61"/>
      <c r="G61" s="116"/>
      <c r="H61" s="216"/>
      <c r="I61" s="61"/>
      <c r="J61" s="117"/>
      <c r="K61" s="216"/>
      <c r="L61" s="61"/>
      <c r="M61" s="117"/>
      <c r="N61" s="77"/>
    </row>
    <row r="62" spans="1:14" s="132" customFormat="1" ht="30" customHeight="1" thickBot="1" x14ac:dyDescent="0.3">
      <c r="A62" s="88"/>
      <c r="B62" s="89"/>
      <c r="C62" s="112" t="s">
        <v>154</v>
      </c>
      <c r="D62" s="88"/>
      <c r="E62" s="88"/>
      <c r="F62" s="88"/>
      <c r="G62" s="118" t="s">
        <v>85</v>
      </c>
      <c r="H62" s="119">
        <f>H58+H44+H43+H38+H37+H36+H35+H32+H28+H24+H17+H16+H9+H23</f>
        <v>792824520</v>
      </c>
      <c r="I62" s="120">
        <f>I58+I44+I43+I38+I37+I36+I35+I32+I28+I24+I23+I17+I16+I9</f>
        <v>846383681</v>
      </c>
      <c r="J62" s="121">
        <f>H62+I62</f>
        <v>1639208201</v>
      </c>
      <c r="K62" s="119">
        <f>K58+K44+K43+K38+K37+K36+K35+K32+K28+K24+K17+K16+K9+K23</f>
        <v>794320098</v>
      </c>
      <c r="L62" s="120">
        <f>L58+L44+L43+L38+L37+L36+L35+L32+L28+L24+L23+L17+L16+L9</f>
        <v>646760722</v>
      </c>
      <c r="M62" s="122">
        <f>K62+L62</f>
        <v>1441080820</v>
      </c>
      <c r="N62" s="94"/>
    </row>
    <row r="63" spans="1:14" ht="30" customHeight="1" thickTop="1" x14ac:dyDescent="0.25">
      <c r="B63" s="80"/>
      <c r="C63" s="81"/>
      <c r="D63" s="82"/>
      <c r="E63" s="82"/>
      <c r="F63" s="83"/>
      <c r="G63" s="116"/>
      <c r="H63" s="216"/>
      <c r="I63" s="61"/>
      <c r="J63" s="117"/>
      <c r="K63" s="216"/>
      <c r="L63" s="61"/>
      <c r="M63" s="117"/>
      <c r="N63" s="77"/>
    </row>
    <row r="64" spans="1:14" ht="30" customHeight="1" x14ac:dyDescent="0.25">
      <c r="B64" s="75"/>
      <c r="C64" s="107" t="s">
        <v>155</v>
      </c>
      <c r="D64" s="61"/>
      <c r="E64" s="61"/>
      <c r="F64" s="123"/>
      <c r="G64" s="116" t="s">
        <v>22</v>
      </c>
      <c r="H64" s="216"/>
      <c r="I64" s="61"/>
      <c r="J64" s="117"/>
      <c r="K64" s="216"/>
      <c r="L64" s="61"/>
      <c r="M64" s="117"/>
      <c r="N64" s="77"/>
    </row>
    <row r="65" spans="1:14" ht="30" customHeight="1" x14ac:dyDescent="0.25">
      <c r="B65" s="75"/>
      <c r="C65" s="107"/>
      <c r="D65" s="61"/>
      <c r="E65" s="61"/>
      <c r="F65" s="123"/>
      <c r="G65" s="116"/>
      <c r="H65" s="216"/>
      <c r="I65" s="61"/>
      <c r="J65" s="117"/>
      <c r="K65" s="216"/>
      <c r="L65" s="61"/>
      <c r="M65" s="117"/>
      <c r="N65" s="77"/>
    </row>
    <row r="66" spans="1:14" ht="30" customHeight="1" thickBot="1" x14ac:dyDescent="0.3">
      <c r="B66" s="75" t="s">
        <v>12</v>
      </c>
      <c r="C66" s="107" t="s">
        <v>156</v>
      </c>
      <c r="D66" s="61"/>
      <c r="E66" s="61"/>
      <c r="F66" s="123"/>
      <c r="G66" s="124" t="s">
        <v>30</v>
      </c>
      <c r="H66" s="217">
        <v>12350801</v>
      </c>
      <c r="I66" s="218">
        <v>4350060</v>
      </c>
      <c r="J66" s="125">
        <f>H66+I66</f>
        <v>16700861</v>
      </c>
      <c r="K66" s="217">
        <v>11215022</v>
      </c>
      <c r="L66" s="218">
        <v>2194022</v>
      </c>
      <c r="M66" s="125">
        <f>K66+L66</f>
        <v>13409044</v>
      </c>
      <c r="N66" s="77"/>
    </row>
    <row r="67" spans="1:14" ht="30" customHeight="1" thickBot="1" x14ac:dyDescent="0.3">
      <c r="B67" s="75" t="s">
        <v>20</v>
      </c>
      <c r="C67" s="97" t="s">
        <v>157</v>
      </c>
      <c r="D67" s="61"/>
      <c r="E67" s="61"/>
      <c r="F67" s="123"/>
      <c r="G67" s="124" t="s">
        <v>38</v>
      </c>
      <c r="H67" s="217">
        <v>56802438</v>
      </c>
      <c r="I67" s="218">
        <v>0</v>
      </c>
      <c r="J67" s="125">
        <f>H67+I67</f>
        <v>56802438</v>
      </c>
      <c r="K67" s="217">
        <v>68234947</v>
      </c>
      <c r="L67" s="218">
        <v>0</v>
      </c>
      <c r="M67" s="125">
        <f>K67+L67</f>
        <v>68234947</v>
      </c>
      <c r="N67" s="77"/>
    </row>
    <row r="68" spans="1:14" ht="30" customHeight="1" thickBot="1" x14ac:dyDescent="0.3">
      <c r="B68" s="75" t="s">
        <v>28</v>
      </c>
      <c r="C68" s="107" t="s">
        <v>158</v>
      </c>
      <c r="D68" s="61"/>
      <c r="E68" s="61"/>
      <c r="F68" s="123"/>
      <c r="G68" s="124" t="s">
        <v>43</v>
      </c>
      <c r="H68" s="217">
        <v>0</v>
      </c>
      <c r="I68" s="218">
        <v>0</v>
      </c>
      <c r="J68" s="125">
        <f>H68+I68</f>
        <v>0</v>
      </c>
      <c r="K68" s="217">
        <v>0</v>
      </c>
      <c r="L68" s="218">
        <v>0</v>
      </c>
      <c r="M68" s="125">
        <f>K68+L68</f>
        <v>0</v>
      </c>
      <c r="N68" s="77"/>
    </row>
    <row r="69" spans="1:14" ht="30" customHeight="1" thickBot="1" x14ac:dyDescent="0.3">
      <c r="B69" s="75" t="s">
        <v>36</v>
      </c>
      <c r="C69" s="107" t="s">
        <v>159</v>
      </c>
      <c r="D69" s="61"/>
      <c r="E69" s="61"/>
      <c r="F69" s="123"/>
      <c r="G69" s="124"/>
      <c r="H69" s="217">
        <v>331887448</v>
      </c>
      <c r="I69" s="219">
        <v>816197994</v>
      </c>
      <c r="J69" s="126">
        <f>H69+I69</f>
        <v>1148085442</v>
      </c>
      <c r="K69" s="217">
        <v>332505194</v>
      </c>
      <c r="L69" s="219">
        <v>636511433</v>
      </c>
      <c r="M69" s="126">
        <f>K69+L69</f>
        <v>969016627</v>
      </c>
      <c r="N69" s="77"/>
    </row>
    <row r="70" spans="1:14" s="132" customFormat="1" ht="30" customHeight="1" thickBot="1" x14ac:dyDescent="0.3">
      <c r="A70" s="88"/>
      <c r="B70" s="127"/>
      <c r="C70" s="128" t="s">
        <v>11</v>
      </c>
      <c r="D70" s="120"/>
      <c r="E70" s="120"/>
      <c r="F70" s="129"/>
      <c r="G70" s="130"/>
      <c r="H70" s="119">
        <f>H66+H67+H68+H69</f>
        <v>401040687</v>
      </c>
      <c r="I70" s="120">
        <f>I66+I67+I68+I69</f>
        <v>820548054</v>
      </c>
      <c r="J70" s="131">
        <f>H70+I70</f>
        <v>1221588741</v>
      </c>
      <c r="K70" s="119">
        <f>K66+K67+K68+K69</f>
        <v>411955163</v>
      </c>
      <c r="L70" s="120">
        <f>L66+L67+L68+L69</f>
        <v>638705455</v>
      </c>
      <c r="M70" s="131">
        <f>K70+L70</f>
        <v>1050660618</v>
      </c>
      <c r="N70" s="94"/>
    </row>
    <row r="71" spans="1:14" ht="16.5" thickTop="1" x14ac:dyDescent="0.25">
      <c r="B71" s="75"/>
      <c r="C71" s="107"/>
      <c r="D71" s="61"/>
      <c r="E71" s="61"/>
      <c r="F71" s="61"/>
      <c r="G71" s="76"/>
      <c r="H71" s="61"/>
      <c r="I71" s="61"/>
      <c r="J71" s="61"/>
      <c r="K71" s="61"/>
      <c r="L71" s="61"/>
      <c r="M71" s="61"/>
      <c r="N71" s="77"/>
    </row>
    <row r="72" spans="1:14" x14ac:dyDescent="0.25">
      <c r="B72" s="75"/>
      <c r="C72" s="107"/>
      <c r="D72" s="61"/>
      <c r="E72" s="61"/>
      <c r="F72" s="61"/>
      <c r="G72" s="76"/>
      <c r="H72" s="61"/>
      <c r="I72" s="61"/>
      <c r="J72" s="61"/>
      <c r="K72" s="61"/>
      <c r="L72" s="61"/>
      <c r="M72" s="61"/>
      <c r="N72" s="77"/>
    </row>
    <row r="73" spans="1:14" ht="16.5" thickBot="1" x14ac:dyDescent="0.3">
      <c r="A73" s="77"/>
      <c r="B73" s="133"/>
      <c r="C73" s="134"/>
      <c r="D73" s="135"/>
      <c r="E73" s="135"/>
      <c r="F73" s="135"/>
      <c r="G73" s="136"/>
      <c r="H73" s="135"/>
      <c r="I73" s="135"/>
      <c r="J73" s="135"/>
      <c r="K73" s="135"/>
      <c r="L73" s="135"/>
      <c r="M73" s="135"/>
      <c r="N73" s="137"/>
    </row>
    <row r="74" spans="1:14" ht="16.5" thickTop="1" x14ac:dyDescent="0.25"/>
  </sheetData>
  <sheetProtection password="9E79" sheet="1" objects="1" scenarios="1"/>
  <mergeCells count="6">
    <mergeCell ref="K6:M6"/>
    <mergeCell ref="C7:D7"/>
    <mergeCell ref="F3:H3"/>
    <mergeCell ref="F4:H4"/>
    <mergeCell ref="F5:H5"/>
    <mergeCell ref="H6:J6"/>
  </mergeCells>
  <printOptions horizontalCentered="1"/>
  <pageMargins left="0.31496062992125984" right="0.11811023622047245" top="0.35433070866141736" bottom="0.15748031496062992" header="0.11811023622047245" footer="0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topLeftCell="A55" workbookViewId="0">
      <selection activeCell="I83" sqref="I83"/>
    </sheetView>
  </sheetViews>
  <sheetFormatPr defaultColWidth="9.140625" defaultRowHeight="15.75" x14ac:dyDescent="0.25"/>
  <cols>
    <col min="1" max="1" width="6" style="139" customWidth="1"/>
    <col min="2" max="2" width="9.140625" style="138"/>
    <col min="3" max="3" width="9.140625" style="139"/>
    <col min="4" max="4" width="49" style="139" customWidth="1"/>
    <col min="5" max="5" width="9.140625" style="139"/>
    <col min="6" max="6" width="12.140625" style="139" customWidth="1"/>
    <col min="7" max="7" width="9.85546875" style="140" customWidth="1"/>
    <col min="8" max="8" width="29.42578125" style="62" customWidth="1"/>
    <col min="9" max="9" width="26.7109375" style="62" customWidth="1"/>
    <col min="10" max="10" width="8.7109375" style="139" customWidth="1"/>
    <col min="11" max="16384" width="9.140625" style="139"/>
  </cols>
  <sheetData>
    <row r="1" spans="1:10" ht="16.5" thickBot="1" x14ac:dyDescent="0.3">
      <c r="J1" s="188"/>
    </row>
    <row r="2" spans="1:10" ht="17.25" thickTop="1" thickBot="1" x14ac:dyDescent="0.3">
      <c r="B2" s="141"/>
      <c r="C2" s="142"/>
      <c r="D2" s="143"/>
      <c r="E2" s="143"/>
      <c r="F2" s="143"/>
      <c r="G2" s="144"/>
      <c r="H2" s="189"/>
      <c r="I2" s="190"/>
      <c r="J2" s="191"/>
    </row>
    <row r="3" spans="1:10" ht="16.5" thickTop="1" x14ac:dyDescent="0.25">
      <c r="B3" s="145"/>
      <c r="C3" s="146"/>
      <c r="D3" s="146"/>
      <c r="E3" s="146"/>
      <c r="F3" s="146"/>
      <c r="G3" s="147"/>
      <c r="H3" s="65"/>
      <c r="I3" s="65"/>
      <c r="J3" s="192"/>
    </row>
    <row r="4" spans="1:10" x14ac:dyDescent="0.25">
      <c r="A4" s="193"/>
      <c r="B4" s="148"/>
      <c r="C4" s="149"/>
      <c r="D4" s="183" t="s">
        <v>0</v>
      </c>
      <c r="E4" s="186"/>
      <c r="F4" s="186"/>
      <c r="G4" s="150"/>
      <c r="H4" s="61"/>
      <c r="I4" s="61"/>
      <c r="J4" s="193"/>
    </row>
    <row r="5" spans="1:10" x14ac:dyDescent="0.25">
      <c r="B5" s="148"/>
      <c r="C5" s="149"/>
      <c r="D5" s="186" t="s">
        <v>160</v>
      </c>
      <c r="E5" s="186"/>
      <c r="F5" s="186"/>
      <c r="G5" s="151"/>
      <c r="H5" s="61"/>
      <c r="I5" s="61"/>
      <c r="J5" s="193"/>
    </row>
    <row r="6" spans="1:10" x14ac:dyDescent="0.25">
      <c r="B6" s="148"/>
      <c r="C6" s="149"/>
      <c r="D6" s="187" t="s">
        <v>2</v>
      </c>
      <c r="E6" s="187"/>
      <c r="F6" s="187"/>
      <c r="G6" s="151"/>
      <c r="H6" s="61"/>
      <c r="I6" s="61"/>
      <c r="J6" s="193"/>
    </row>
    <row r="7" spans="1:10" x14ac:dyDescent="0.25">
      <c r="B7" s="148"/>
      <c r="C7" s="149"/>
      <c r="D7" s="149"/>
      <c r="E7" s="149"/>
      <c r="F7" s="149"/>
      <c r="G7" s="152" t="s">
        <v>8</v>
      </c>
      <c r="H7" s="194" t="s">
        <v>3</v>
      </c>
      <c r="I7" s="194" t="s">
        <v>4</v>
      </c>
      <c r="J7" s="195"/>
    </row>
    <row r="8" spans="1:10" ht="16.5" thickBot="1" x14ac:dyDescent="0.3">
      <c r="B8" s="148"/>
      <c r="C8" s="149"/>
      <c r="D8" s="153"/>
      <c r="E8" s="149"/>
      <c r="F8" s="149"/>
      <c r="G8" s="152"/>
      <c r="H8" s="78">
        <v>44196</v>
      </c>
      <c r="I8" s="78">
        <v>43830</v>
      </c>
      <c r="J8" s="195"/>
    </row>
    <row r="9" spans="1:10" ht="16.5" thickBot="1" x14ac:dyDescent="0.3">
      <c r="B9" s="148"/>
      <c r="C9" s="149"/>
      <c r="D9" s="149"/>
      <c r="E9" s="149"/>
      <c r="F9" s="149"/>
      <c r="G9" s="154"/>
      <c r="H9" s="196"/>
      <c r="I9" s="196"/>
      <c r="J9" s="195"/>
    </row>
    <row r="10" spans="1:10" ht="16.5" thickBot="1" x14ac:dyDescent="0.3">
      <c r="B10" s="148" t="s">
        <v>12</v>
      </c>
      <c r="C10" s="153" t="s">
        <v>161</v>
      </c>
      <c r="D10" s="149"/>
      <c r="E10" s="149"/>
      <c r="F10" s="149"/>
      <c r="G10" s="155" t="s">
        <v>22</v>
      </c>
      <c r="H10" s="156">
        <f>H11+H19+H20+H25+H28</f>
        <v>125469937</v>
      </c>
      <c r="I10" s="156">
        <f>I11+I19+I20+I25+I28</f>
        <v>150687884</v>
      </c>
      <c r="J10" s="193"/>
    </row>
    <row r="11" spans="1:10" x14ac:dyDescent="0.25">
      <c r="B11" s="148"/>
      <c r="C11" s="176" t="s">
        <v>14</v>
      </c>
      <c r="D11" s="149" t="s">
        <v>162</v>
      </c>
      <c r="E11" s="149"/>
      <c r="F11" s="149"/>
      <c r="G11" s="157"/>
      <c r="H11" s="158">
        <f>H12+H15+H18</f>
        <v>90221939</v>
      </c>
      <c r="I11" s="158">
        <f>I12+I15+I18</f>
        <v>82866624</v>
      </c>
      <c r="J11" s="193"/>
    </row>
    <row r="12" spans="1:10" x14ac:dyDescent="0.25">
      <c r="B12" s="148"/>
      <c r="C12" s="159"/>
      <c r="D12" s="149" t="s">
        <v>163</v>
      </c>
      <c r="E12" s="149"/>
      <c r="F12" s="149"/>
      <c r="G12" s="160"/>
      <c r="H12" s="161">
        <f>H13+H14</f>
        <v>55226804</v>
      </c>
      <c r="I12" s="161">
        <f>I13+I14</f>
        <v>56824923</v>
      </c>
      <c r="J12" s="193"/>
    </row>
    <row r="13" spans="1:10" x14ac:dyDescent="0.25">
      <c r="B13" s="148"/>
      <c r="C13" s="159"/>
      <c r="D13" s="149" t="s">
        <v>164</v>
      </c>
      <c r="E13" s="149"/>
      <c r="F13" s="149"/>
      <c r="G13" s="162"/>
      <c r="H13" s="197">
        <v>9025320</v>
      </c>
      <c r="I13" s="197">
        <v>12296298</v>
      </c>
      <c r="J13" s="193"/>
    </row>
    <row r="14" spans="1:10" x14ac:dyDescent="0.25">
      <c r="B14" s="148"/>
      <c r="C14" s="159"/>
      <c r="D14" s="149" t="s">
        <v>165</v>
      </c>
      <c r="E14" s="149"/>
      <c r="F14" s="149"/>
      <c r="G14" s="162"/>
      <c r="H14" s="197">
        <v>46201484</v>
      </c>
      <c r="I14" s="197">
        <v>44528625</v>
      </c>
      <c r="J14" s="193"/>
    </row>
    <row r="15" spans="1:10" x14ac:dyDescent="0.25">
      <c r="B15" s="148"/>
      <c r="C15" s="159"/>
      <c r="D15" s="163" t="s">
        <v>166</v>
      </c>
      <c r="E15" s="149"/>
      <c r="F15" s="149"/>
      <c r="G15" s="160"/>
      <c r="H15" s="161">
        <f>H16+H17</f>
        <v>33153938</v>
      </c>
      <c r="I15" s="161">
        <f>I16+I17</f>
        <v>25044892</v>
      </c>
      <c r="J15" s="193"/>
    </row>
    <row r="16" spans="1:10" x14ac:dyDescent="0.25">
      <c r="B16" s="148"/>
      <c r="C16" s="159"/>
      <c r="D16" s="149" t="s">
        <v>164</v>
      </c>
      <c r="E16" s="149"/>
      <c r="F16" s="149"/>
      <c r="G16" s="162"/>
      <c r="H16" s="197">
        <v>9805991</v>
      </c>
      <c r="I16" s="197">
        <v>8029254</v>
      </c>
      <c r="J16" s="193"/>
    </row>
    <row r="17" spans="2:10" x14ac:dyDescent="0.25">
      <c r="B17" s="148"/>
      <c r="C17" s="159"/>
      <c r="D17" s="149" t="s">
        <v>165</v>
      </c>
      <c r="E17" s="149"/>
      <c r="F17" s="149"/>
      <c r="G17" s="162"/>
      <c r="H17" s="197">
        <v>23347947</v>
      </c>
      <c r="I17" s="197">
        <v>17015638</v>
      </c>
      <c r="J17" s="193"/>
    </row>
    <row r="18" spans="2:10" x14ac:dyDescent="0.25">
      <c r="B18" s="148"/>
      <c r="C18" s="159"/>
      <c r="D18" s="149" t="s">
        <v>167</v>
      </c>
      <c r="E18" s="149"/>
      <c r="F18" s="149"/>
      <c r="G18" s="160"/>
      <c r="H18" s="161">
        <v>1841197</v>
      </c>
      <c r="I18" s="161">
        <v>996809</v>
      </c>
      <c r="J18" s="193"/>
    </row>
    <row r="19" spans="2:10" x14ac:dyDescent="0.25">
      <c r="B19" s="148"/>
      <c r="C19" s="176" t="s">
        <v>16</v>
      </c>
      <c r="D19" s="149" t="s">
        <v>168</v>
      </c>
      <c r="E19" s="149"/>
      <c r="F19" s="149"/>
      <c r="G19" s="157"/>
      <c r="H19" s="158">
        <v>1210856</v>
      </c>
      <c r="I19" s="158">
        <v>3887599</v>
      </c>
      <c r="J19" s="193"/>
    </row>
    <row r="20" spans="2:10" x14ac:dyDescent="0.25">
      <c r="B20" s="148"/>
      <c r="C20" s="176" t="s">
        <v>18</v>
      </c>
      <c r="D20" s="149" t="s">
        <v>169</v>
      </c>
      <c r="E20" s="149"/>
      <c r="F20" s="149"/>
      <c r="G20" s="157"/>
      <c r="H20" s="158">
        <f>H21+H22+H23+H24</f>
        <v>30570079</v>
      </c>
      <c r="I20" s="158">
        <f>I21+I22+I23+I24</f>
        <v>58595881</v>
      </c>
      <c r="J20" s="193"/>
    </row>
    <row r="21" spans="2:10" x14ac:dyDescent="0.25">
      <c r="B21" s="148"/>
      <c r="C21" s="159"/>
      <c r="D21" s="149" t="s">
        <v>170</v>
      </c>
      <c r="E21" s="149"/>
      <c r="F21" s="149"/>
      <c r="G21" s="160"/>
      <c r="H21" s="198">
        <v>7433036</v>
      </c>
      <c r="I21" s="198">
        <v>14321658</v>
      </c>
      <c r="J21" s="193"/>
    </row>
    <row r="22" spans="2:10" x14ac:dyDescent="0.25">
      <c r="B22" s="148"/>
      <c r="C22" s="159"/>
      <c r="D22" s="149" t="s">
        <v>171</v>
      </c>
      <c r="E22" s="149"/>
      <c r="F22" s="149"/>
      <c r="G22" s="160"/>
      <c r="H22" s="198">
        <v>4710106</v>
      </c>
      <c r="I22" s="198">
        <v>9192857</v>
      </c>
      <c r="J22" s="193"/>
    </row>
    <row r="23" spans="2:10" x14ac:dyDescent="0.25">
      <c r="B23" s="148"/>
      <c r="C23" s="159"/>
      <c r="D23" s="149" t="s">
        <v>172</v>
      </c>
      <c r="E23" s="149"/>
      <c r="F23" s="149"/>
      <c r="G23" s="160"/>
      <c r="H23" s="198">
        <v>18426937</v>
      </c>
      <c r="I23" s="198">
        <v>35081366</v>
      </c>
      <c r="J23" s="193"/>
    </row>
    <row r="24" spans="2:10" x14ac:dyDescent="0.25">
      <c r="B24" s="148"/>
      <c r="C24" s="176"/>
      <c r="D24" s="159" t="s">
        <v>173</v>
      </c>
      <c r="E24" s="149"/>
      <c r="F24" s="149"/>
      <c r="G24" s="160"/>
      <c r="H24" s="198">
        <v>0</v>
      </c>
      <c r="I24" s="198">
        <v>0</v>
      </c>
      <c r="J24" s="193"/>
    </row>
    <row r="25" spans="2:10" x14ac:dyDescent="0.25">
      <c r="B25" s="148"/>
      <c r="C25" s="176" t="s">
        <v>34</v>
      </c>
      <c r="D25" s="149" t="s">
        <v>174</v>
      </c>
      <c r="E25" s="149"/>
      <c r="F25" s="149"/>
      <c r="G25" s="157"/>
      <c r="H25" s="158">
        <f>H26+H27</f>
        <v>3467063</v>
      </c>
      <c r="I25" s="158">
        <f>I26+I27</f>
        <v>5337780</v>
      </c>
      <c r="J25" s="193"/>
    </row>
    <row r="26" spans="2:10" x14ac:dyDescent="0.25">
      <c r="B26" s="148"/>
      <c r="C26" s="176"/>
      <c r="D26" s="149" t="s">
        <v>175</v>
      </c>
      <c r="E26" s="149"/>
      <c r="F26" s="149"/>
      <c r="G26" s="160"/>
      <c r="H26" s="198">
        <v>311183</v>
      </c>
      <c r="I26" s="198">
        <v>1896691</v>
      </c>
      <c r="J26" s="193"/>
    </row>
    <row r="27" spans="2:10" x14ac:dyDescent="0.25">
      <c r="B27" s="148"/>
      <c r="C27" s="159"/>
      <c r="D27" s="149" t="s">
        <v>176</v>
      </c>
      <c r="E27" s="149"/>
      <c r="F27" s="149"/>
      <c r="G27" s="160"/>
      <c r="H27" s="198">
        <v>3155880</v>
      </c>
      <c r="I27" s="198">
        <v>3441089</v>
      </c>
      <c r="J27" s="193"/>
    </row>
    <row r="28" spans="2:10" x14ac:dyDescent="0.25">
      <c r="B28" s="148"/>
      <c r="C28" s="176" t="s">
        <v>94</v>
      </c>
      <c r="D28" s="163" t="s">
        <v>177</v>
      </c>
      <c r="E28" s="149"/>
      <c r="F28" s="149"/>
      <c r="G28" s="157" t="s">
        <v>38</v>
      </c>
      <c r="H28" s="158">
        <v>0</v>
      </c>
      <c r="I28" s="158">
        <v>0</v>
      </c>
      <c r="J28" s="193"/>
    </row>
    <row r="29" spans="2:10" x14ac:dyDescent="0.25">
      <c r="B29" s="148"/>
      <c r="C29" s="159"/>
      <c r="D29" s="149"/>
      <c r="E29" s="149"/>
      <c r="F29" s="149"/>
      <c r="G29" s="164"/>
      <c r="H29" s="199"/>
      <c r="I29" s="199"/>
      <c r="J29" s="193"/>
    </row>
    <row r="30" spans="2:10" ht="16.5" thickBot="1" x14ac:dyDescent="0.3">
      <c r="B30" s="165" t="s">
        <v>20</v>
      </c>
      <c r="C30" s="166" t="s">
        <v>178</v>
      </c>
      <c r="D30" s="149"/>
      <c r="E30" s="149"/>
      <c r="F30" s="149"/>
      <c r="G30" s="155" t="s">
        <v>22</v>
      </c>
      <c r="H30" s="156">
        <f>H31+H37+H44+H45+H50+H51</f>
        <v>45635004</v>
      </c>
      <c r="I30" s="156">
        <f>I31+I37+I44+I45+I50+I51</f>
        <v>95545612</v>
      </c>
      <c r="J30" s="193"/>
    </row>
    <row r="31" spans="2:10" x14ac:dyDescent="0.25">
      <c r="B31" s="148"/>
      <c r="C31" s="176" t="s">
        <v>14</v>
      </c>
      <c r="D31" s="149" t="s">
        <v>179</v>
      </c>
      <c r="E31" s="149"/>
      <c r="F31" s="149"/>
      <c r="G31" s="157"/>
      <c r="H31" s="158">
        <f>H32+H33+H34+H35+H36</f>
        <v>34436131</v>
      </c>
      <c r="I31" s="158">
        <f>I32+I33+I34+I35+I36</f>
        <v>82895128</v>
      </c>
      <c r="J31" s="193"/>
    </row>
    <row r="32" spans="2:10" x14ac:dyDescent="0.25">
      <c r="B32" s="148"/>
      <c r="C32" s="159"/>
      <c r="D32" s="163" t="s">
        <v>180</v>
      </c>
      <c r="E32" s="149"/>
      <c r="F32" s="149"/>
      <c r="G32" s="160"/>
      <c r="H32" s="198">
        <v>15937072</v>
      </c>
      <c r="I32" s="198">
        <v>31445610</v>
      </c>
      <c r="J32" s="193"/>
    </row>
    <row r="33" spans="2:10" x14ac:dyDescent="0.25">
      <c r="B33" s="148"/>
      <c r="C33" s="159"/>
      <c r="D33" s="163" t="s">
        <v>181</v>
      </c>
      <c r="E33" s="149"/>
      <c r="F33" s="149"/>
      <c r="G33" s="160"/>
      <c r="H33" s="198">
        <v>16870332</v>
      </c>
      <c r="I33" s="198">
        <v>49701620</v>
      </c>
      <c r="J33" s="193"/>
    </row>
    <row r="34" spans="2:10" x14ac:dyDescent="0.25">
      <c r="B34" s="148"/>
      <c r="C34" s="159"/>
      <c r="D34" s="163" t="s">
        <v>182</v>
      </c>
      <c r="E34" s="149"/>
      <c r="F34" s="149"/>
      <c r="G34" s="160"/>
      <c r="H34" s="198">
        <v>1513481</v>
      </c>
      <c r="I34" s="198">
        <v>1322509</v>
      </c>
      <c r="J34" s="193"/>
    </row>
    <row r="35" spans="2:10" x14ac:dyDescent="0.25">
      <c r="B35" s="148"/>
      <c r="C35" s="159"/>
      <c r="D35" s="163" t="s">
        <v>183</v>
      </c>
      <c r="E35" s="149"/>
      <c r="F35" s="149"/>
      <c r="G35" s="160"/>
      <c r="H35" s="198">
        <v>99474</v>
      </c>
      <c r="I35" s="198">
        <v>393016</v>
      </c>
      <c r="J35" s="193"/>
    </row>
    <row r="36" spans="2:10" x14ac:dyDescent="0.25">
      <c r="B36" s="148"/>
      <c r="C36" s="159"/>
      <c r="D36" s="163" t="s">
        <v>184</v>
      </c>
      <c r="E36" s="149"/>
      <c r="F36" s="149"/>
      <c r="G36" s="160"/>
      <c r="H36" s="198">
        <v>15772</v>
      </c>
      <c r="I36" s="198">
        <v>32373</v>
      </c>
      <c r="J36" s="193"/>
    </row>
    <row r="37" spans="2:10" x14ac:dyDescent="0.25">
      <c r="B37" s="148"/>
      <c r="C37" s="176" t="s">
        <v>185</v>
      </c>
      <c r="D37" s="159" t="s">
        <v>186</v>
      </c>
      <c r="E37" s="149"/>
      <c r="F37" s="149"/>
      <c r="G37" s="157"/>
      <c r="H37" s="158">
        <f>H38+H39+H40+H41+H42+H43</f>
        <v>11198873</v>
      </c>
      <c r="I37" s="158">
        <f>I38+I39+I40+I41+I42+I43</f>
        <v>12650484</v>
      </c>
      <c r="J37" s="193"/>
    </row>
    <row r="38" spans="2:10" x14ac:dyDescent="0.25">
      <c r="B38" s="148"/>
      <c r="C38" s="159"/>
      <c r="D38" s="163" t="s">
        <v>180</v>
      </c>
      <c r="E38" s="149"/>
      <c r="F38" s="149"/>
      <c r="G38" s="160"/>
      <c r="H38" s="198">
        <v>5908867</v>
      </c>
      <c r="I38" s="198">
        <v>7116697</v>
      </c>
      <c r="J38" s="193"/>
    </row>
    <row r="39" spans="2:10" x14ac:dyDescent="0.25">
      <c r="B39" s="148"/>
      <c r="C39" s="159"/>
      <c r="D39" s="163" t="s">
        <v>181</v>
      </c>
      <c r="E39" s="149"/>
      <c r="F39" s="149"/>
      <c r="G39" s="160"/>
      <c r="H39" s="198">
        <v>3926725</v>
      </c>
      <c r="I39" s="198">
        <v>3509796</v>
      </c>
      <c r="J39" s="193"/>
    </row>
    <row r="40" spans="2:10" x14ac:dyDescent="0.25">
      <c r="B40" s="148"/>
      <c r="C40" s="159"/>
      <c r="D40" s="163" t="s">
        <v>182</v>
      </c>
      <c r="E40" s="149"/>
      <c r="F40" s="149"/>
      <c r="G40" s="160"/>
      <c r="H40" s="198">
        <v>305518</v>
      </c>
      <c r="I40" s="198">
        <v>681002</v>
      </c>
      <c r="J40" s="193"/>
    </row>
    <row r="41" spans="2:10" x14ac:dyDescent="0.25">
      <c r="B41" s="148"/>
      <c r="C41" s="159"/>
      <c r="D41" s="163" t="s">
        <v>183</v>
      </c>
      <c r="E41" s="149"/>
      <c r="F41" s="149"/>
      <c r="G41" s="160"/>
      <c r="H41" s="198">
        <v>4285</v>
      </c>
      <c r="I41" s="198">
        <v>6709</v>
      </c>
      <c r="J41" s="193"/>
    </row>
    <row r="42" spans="2:10" x14ac:dyDescent="0.25">
      <c r="B42" s="148"/>
      <c r="C42" s="159"/>
      <c r="D42" s="163" t="s">
        <v>184</v>
      </c>
      <c r="E42" s="149"/>
      <c r="F42" s="149"/>
      <c r="G42" s="160"/>
      <c r="H42" s="198">
        <v>1053478</v>
      </c>
      <c r="I42" s="198">
        <v>1336280</v>
      </c>
      <c r="J42" s="193"/>
    </row>
    <row r="43" spans="2:10" x14ac:dyDescent="0.25">
      <c r="B43" s="148"/>
      <c r="C43" s="159"/>
      <c r="D43" s="163" t="s">
        <v>187</v>
      </c>
      <c r="E43" s="149"/>
      <c r="F43" s="149"/>
      <c r="G43" s="160"/>
      <c r="H43" s="198">
        <v>0</v>
      </c>
      <c r="I43" s="198">
        <v>0</v>
      </c>
      <c r="J43" s="193"/>
    </row>
    <row r="44" spans="2:10" x14ac:dyDescent="0.25">
      <c r="B44" s="148"/>
      <c r="C44" s="176" t="s">
        <v>18</v>
      </c>
      <c r="D44" s="159" t="s">
        <v>188</v>
      </c>
      <c r="E44" s="149"/>
      <c r="F44" s="149"/>
      <c r="G44" s="157"/>
      <c r="H44" s="158">
        <v>0</v>
      </c>
      <c r="I44" s="158">
        <v>0</v>
      </c>
      <c r="J44" s="193"/>
    </row>
    <row r="45" spans="2:10" x14ac:dyDescent="0.25">
      <c r="B45" s="148"/>
      <c r="C45" s="176" t="s">
        <v>34</v>
      </c>
      <c r="D45" s="163" t="s">
        <v>189</v>
      </c>
      <c r="E45" s="149"/>
      <c r="F45" s="149"/>
      <c r="G45" s="157"/>
      <c r="H45" s="158">
        <f>H46+H47+H48+H49</f>
        <v>0</v>
      </c>
      <c r="I45" s="158">
        <f>I46+I47+I48+I49</f>
        <v>0</v>
      </c>
      <c r="J45" s="193"/>
    </row>
    <row r="46" spans="2:10" x14ac:dyDescent="0.25">
      <c r="B46" s="148"/>
      <c r="C46" s="159"/>
      <c r="D46" s="163" t="s">
        <v>190</v>
      </c>
      <c r="E46" s="149"/>
      <c r="F46" s="149"/>
      <c r="G46" s="160"/>
      <c r="H46" s="198">
        <v>0</v>
      </c>
      <c r="I46" s="198">
        <v>0</v>
      </c>
      <c r="J46" s="193"/>
    </row>
    <row r="47" spans="2:10" x14ac:dyDescent="0.25">
      <c r="B47" s="148"/>
      <c r="C47" s="159"/>
      <c r="D47" s="163" t="s">
        <v>191</v>
      </c>
      <c r="E47" s="149"/>
      <c r="F47" s="149"/>
      <c r="G47" s="160"/>
      <c r="H47" s="198">
        <v>0</v>
      </c>
      <c r="I47" s="198">
        <v>0</v>
      </c>
      <c r="J47" s="193"/>
    </row>
    <row r="48" spans="2:10" x14ac:dyDescent="0.25">
      <c r="B48" s="148"/>
      <c r="C48" s="159"/>
      <c r="D48" s="163" t="s">
        <v>192</v>
      </c>
      <c r="E48" s="149"/>
      <c r="F48" s="149"/>
      <c r="G48" s="160"/>
      <c r="H48" s="198">
        <v>0</v>
      </c>
      <c r="I48" s="198">
        <v>0</v>
      </c>
      <c r="J48" s="193"/>
    </row>
    <row r="49" spans="2:10" x14ac:dyDescent="0.25">
      <c r="B49" s="148"/>
      <c r="C49" s="159"/>
      <c r="D49" s="163" t="s">
        <v>193</v>
      </c>
      <c r="E49" s="149"/>
      <c r="F49" s="149"/>
      <c r="G49" s="160"/>
      <c r="H49" s="198">
        <v>0</v>
      </c>
      <c r="I49" s="198">
        <v>0</v>
      </c>
      <c r="J49" s="193"/>
    </row>
    <row r="50" spans="2:10" x14ac:dyDescent="0.25">
      <c r="B50" s="148"/>
      <c r="C50" s="176" t="s">
        <v>94</v>
      </c>
      <c r="D50" s="149" t="s">
        <v>194</v>
      </c>
      <c r="E50" s="149"/>
      <c r="F50" s="149"/>
      <c r="G50" s="157"/>
      <c r="H50" s="158">
        <v>0</v>
      </c>
      <c r="I50" s="158">
        <v>0</v>
      </c>
      <c r="J50" s="193"/>
    </row>
    <row r="51" spans="2:10" x14ac:dyDescent="0.25">
      <c r="B51" s="148"/>
      <c r="C51" s="176" t="s">
        <v>96</v>
      </c>
      <c r="D51" s="163" t="s">
        <v>195</v>
      </c>
      <c r="E51" s="149"/>
      <c r="F51" s="149"/>
      <c r="G51" s="157" t="s">
        <v>38</v>
      </c>
      <c r="H51" s="158">
        <v>0</v>
      </c>
      <c r="I51" s="158">
        <v>0</v>
      </c>
      <c r="J51" s="193"/>
    </row>
    <row r="52" spans="2:10" x14ac:dyDescent="0.25">
      <c r="B52" s="148"/>
      <c r="C52" s="159"/>
      <c r="D52" s="149"/>
      <c r="E52" s="149"/>
      <c r="F52" s="149"/>
      <c r="G52" s="164"/>
      <c r="H52" s="199"/>
      <c r="I52" s="199"/>
      <c r="J52" s="193"/>
    </row>
    <row r="53" spans="2:10" ht="16.5" thickBot="1" x14ac:dyDescent="0.3">
      <c r="B53" s="148" t="s">
        <v>28</v>
      </c>
      <c r="C53" s="167" t="s">
        <v>196</v>
      </c>
      <c r="D53" s="149"/>
      <c r="E53" s="149"/>
      <c r="F53" s="149"/>
      <c r="G53" s="168"/>
      <c r="H53" s="169">
        <f>H10-H30</f>
        <v>79834933</v>
      </c>
      <c r="I53" s="169">
        <f>I10-I30</f>
        <v>55142272</v>
      </c>
      <c r="J53" s="193"/>
    </row>
    <row r="54" spans="2:10" ht="16.5" thickTop="1" x14ac:dyDescent="0.25">
      <c r="B54" s="148"/>
      <c r="C54" s="159"/>
      <c r="D54" s="149"/>
      <c r="E54" s="149"/>
      <c r="F54" s="149"/>
      <c r="G54" s="164"/>
      <c r="H54" s="199"/>
      <c r="I54" s="199"/>
      <c r="J54" s="193"/>
    </row>
    <row r="55" spans="2:10" ht="16.5" thickBot="1" x14ac:dyDescent="0.3">
      <c r="B55" s="148" t="s">
        <v>36</v>
      </c>
      <c r="C55" s="166" t="s">
        <v>197</v>
      </c>
      <c r="D55" s="149"/>
      <c r="E55" s="149"/>
      <c r="F55" s="149"/>
      <c r="G55" s="155" t="s">
        <v>22</v>
      </c>
      <c r="H55" s="156">
        <f>H56+H60+H61+H62+H63+H64</f>
        <v>59627235</v>
      </c>
      <c r="I55" s="156">
        <f>I56+I60+I61+I62+I63+I64</f>
        <v>40974396</v>
      </c>
      <c r="J55" s="193"/>
    </row>
    <row r="56" spans="2:10" x14ac:dyDescent="0.25">
      <c r="B56" s="148"/>
      <c r="C56" s="176" t="s">
        <v>14</v>
      </c>
      <c r="D56" s="149" t="s">
        <v>198</v>
      </c>
      <c r="E56" s="149"/>
      <c r="F56" s="149"/>
      <c r="G56" s="157"/>
      <c r="H56" s="158">
        <f>H57+H58+H59</f>
        <v>11018057</v>
      </c>
      <c r="I56" s="158">
        <f>I57+I58+I59</f>
        <v>12068309</v>
      </c>
      <c r="J56" s="193"/>
    </row>
    <row r="57" spans="2:10" x14ac:dyDescent="0.25">
      <c r="B57" s="148"/>
      <c r="C57" s="159"/>
      <c r="D57" s="149" t="s">
        <v>199</v>
      </c>
      <c r="E57" s="149"/>
      <c r="F57" s="149"/>
      <c r="G57" s="160"/>
      <c r="H57" s="198">
        <v>4709499</v>
      </c>
      <c r="I57" s="198">
        <v>4124227</v>
      </c>
      <c r="J57" s="193"/>
    </row>
    <row r="58" spans="2:10" x14ac:dyDescent="0.25">
      <c r="B58" s="148"/>
      <c r="C58" s="159"/>
      <c r="D58" s="149" t="s">
        <v>200</v>
      </c>
      <c r="E58" s="149"/>
      <c r="F58" s="149"/>
      <c r="G58" s="160"/>
      <c r="H58" s="198">
        <v>209484</v>
      </c>
      <c r="I58" s="198">
        <v>256376</v>
      </c>
      <c r="J58" s="193"/>
    </row>
    <row r="59" spans="2:10" x14ac:dyDescent="0.25">
      <c r="B59" s="148"/>
      <c r="C59" s="159"/>
      <c r="D59" s="149" t="s">
        <v>201</v>
      </c>
      <c r="E59" s="149"/>
      <c r="F59" s="149"/>
      <c r="G59" s="160"/>
      <c r="H59" s="198">
        <v>6099074</v>
      </c>
      <c r="I59" s="198">
        <v>7687706</v>
      </c>
      <c r="J59" s="193"/>
    </row>
    <row r="60" spans="2:10" x14ac:dyDescent="0.25">
      <c r="B60" s="148"/>
      <c r="C60" s="176" t="s">
        <v>16</v>
      </c>
      <c r="D60" s="163" t="s">
        <v>202</v>
      </c>
      <c r="E60" s="149"/>
      <c r="F60" s="149"/>
      <c r="G60" s="157"/>
      <c r="H60" s="158">
        <v>0</v>
      </c>
      <c r="I60" s="158">
        <v>0</v>
      </c>
      <c r="J60" s="193"/>
    </row>
    <row r="61" spans="2:10" x14ac:dyDescent="0.25">
      <c r="B61" s="148"/>
      <c r="C61" s="176" t="s">
        <v>18</v>
      </c>
      <c r="D61" s="149" t="s">
        <v>203</v>
      </c>
      <c r="E61" s="149"/>
      <c r="F61" s="149"/>
      <c r="G61" s="157"/>
      <c r="H61" s="158">
        <v>30323060</v>
      </c>
      <c r="I61" s="158">
        <v>13283924</v>
      </c>
      <c r="J61" s="193"/>
    </row>
    <row r="62" spans="2:10" x14ac:dyDescent="0.25">
      <c r="B62" s="148"/>
      <c r="C62" s="176" t="s">
        <v>34</v>
      </c>
      <c r="D62" s="163" t="s">
        <v>204</v>
      </c>
      <c r="E62" s="149"/>
      <c r="F62" s="149"/>
      <c r="G62" s="157"/>
      <c r="H62" s="158">
        <v>734576</v>
      </c>
      <c r="I62" s="158">
        <v>0</v>
      </c>
      <c r="J62" s="193"/>
    </row>
    <row r="63" spans="2:10" x14ac:dyDescent="0.25">
      <c r="B63" s="148"/>
      <c r="C63" s="176" t="s">
        <v>94</v>
      </c>
      <c r="D63" s="149" t="s">
        <v>205</v>
      </c>
      <c r="E63" s="149"/>
      <c r="F63" s="149"/>
      <c r="G63" s="157"/>
      <c r="H63" s="158">
        <v>0</v>
      </c>
      <c r="I63" s="158">
        <v>0</v>
      </c>
      <c r="J63" s="193"/>
    </row>
    <row r="64" spans="2:10" x14ac:dyDescent="0.25">
      <c r="B64" s="148"/>
      <c r="C64" s="176" t="s">
        <v>96</v>
      </c>
      <c r="D64" s="163" t="s">
        <v>206</v>
      </c>
      <c r="E64" s="149"/>
      <c r="F64" s="149"/>
      <c r="G64" s="157" t="s">
        <v>38</v>
      </c>
      <c r="H64" s="158">
        <v>17551542</v>
      </c>
      <c r="I64" s="158">
        <v>15622163</v>
      </c>
      <c r="J64" s="193"/>
    </row>
    <row r="65" spans="2:10" x14ac:dyDescent="0.25">
      <c r="B65" s="148"/>
      <c r="C65" s="159"/>
      <c r="D65" s="149"/>
      <c r="E65" s="149"/>
      <c r="F65" s="149"/>
      <c r="G65" s="164"/>
      <c r="H65" s="199"/>
      <c r="I65" s="199"/>
      <c r="J65" s="193"/>
    </row>
    <row r="66" spans="2:10" ht="16.5" thickBot="1" x14ac:dyDescent="0.3">
      <c r="B66" s="148" t="s">
        <v>41</v>
      </c>
      <c r="C66" s="166" t="s">
        <v>207</v>
      </c>
      <c r="D66" s="149"/>
      <c r="E66" s="149"/>
      <c r="F66" s="149"/>
      <c r="G66" s="155" t="s">
        <v>22</v>
      </c>
      <c r="H66" s="156">
        <f>H67+H71+H72+H73+H74+H75+H76+H77+H78+H79+H80+H81</f>
        <v>117657612</v>
      </c>
      <c r="I66" s="156">
        <f>I67+I71+I72+I73+I74+I75+I76+I77+I78+I79+I80+I81</f>
        <v>89714898</v>
      </c>
      <c r="J66" s="193"/>
    </row>
    <row r="67" spans="2:10" x14ac:dyDescent="0.25">
      <c r="B67" s="148"/>
      <c r="C67" s="176" t="s">
        <v>14</v>
      </c>
      <c r="D67" s="163" t="s">
        <v>208</v>
      </c>
      <c r="E67" s="149"/>
      <c r="F67" s="149"/>
      <c r="G67" s="157"/>
      <c r="H67" s="158">
        <f>H68+H69+H70</f>
        <v>16563031</v>
      </c>
      <c r="I67" s="158">
        <f>I68+I69+I70</f>
        <v>14789370</v>
      </c>
      <c r="J67" s="193"/>
    </row>
    <row r="68" spans="2:10" x14ac:dyDescent="0.25">
      <c r="B68" s="148"/>
      <c r="C68" s="159"/>
      <c r="D68" s="163" t="s">
        <v>209</v>
      </c>
      <c r="E68" s="149"/>
      <c r="F68" s="149"/>
      <c r="G68" s="160"/>
      <c r="H68" s="198">
        <v>0</v>
      </c>
      <c r="I68" s="198">
        <v>0</v>
      </c>
      <c r="J68" s="193"/>
    </row>
    <row r="69" spans="2:10" x14ac:dyDescent="0.25">
      <c r="B69" s="148"/>
      <c r="C69" s="159"/>
      <c r="D69" s="163" t="s">
        <v>210</v>
      </c>
      <c r="E69" s="149"/>
      <c r="F69" s="149"/>
      <c r="G69" s="160"/>
      <c r="H69" s="198">
        <v>0</v>
      </c>
      <c r="I69" s="198">
        <v>0</v>
      </c>
      <c r="J69" s="193"/>
    </row>
    <row r="70" spans="2:10" x14ac:dyDescent="0.25">
      <c r="B70" s="148"/>
      <c r="C70" s="159"/>
      <c r="D70" s="149" t="s">
        <v>201</v>
      </c>
      <c r="E70" s="149"/>
      <c r="F70" s="149"/>
      <c r="G70" s="160"/>
      <c r="H70" s="198">
        <v>16563031</v>
      </c>
      <c r="I70" s="198">
        <v>14789370</v>
      </c>
      <c r="J70" s="193"/>
    </row>
    <row r="71" spans="2:10" x14ac:dyDescent="0.25">
      <c r="B71" s="148"/>
      <c r="C71" s="176" t="s">
        <v>16</v>
      </c>
      <c r="D71" s="163" t="s">
        <v>211</v>
      </c>
      <c r="E71" s="149"/>
      <c r="F71" s="149"/>
      <c r="G71" s="157"/>
      <c r="H71" s="158">
        <v>0</v>
      </c>
      <c r="I71" s="158">
        <v>0</v>
      </c>
      <c r="J71" s="193"/>
    </row>
    <row r="72" spans="2:10" x14ac:dyDescent="0.25">
      <c r="B72" s="148"/>
      <c r="C72" s="176" t="s">
        <v>18</v>
      </c>
      <c r="D72" s="163" t="s">
        <v>212</v>
      </c>
      <c r="E72" s="149"/>
      <c r="F72" s="149"/>
      <c r="G72" s="157"/>
      <c r="H72" s="158">
        <v>19027885</v>
      </c>
      <c r="I72" s="158">
        <v>10366846</v>
      </c>
      <c r="J72" s="193"/>
    </row>
    <row r="73" spans="2:10" x14ac:dyDescent="0.25">
      <c r="B73" s="148"/>
      <c r="C73" s="176" t="s">
        <v>34</v>
      </c>
      <c r="D73" s="149" t="s">
        <v>213</v>
      </c>
      <c r="E73" s="149"/>
      <c r="F73" s="149"/>
      <c r="G73" s="157"/>
      <c r="H73" s="158">
        <v>44362142</v>
      </c>
      <c r="I73" s="158">
        <v>40886198</v>
      </c>
      <c r="J73" s="193"/>
    </row>
    <row r="74" spans="2:10" x14ac:dyDescent="0.25">
      <c r="B74" s="148"/>
      <c r="C74" s="176" t="s">
        <v>94</v>
      </c>
      <c r="D74" s="149" t="s">
        <v>214</v>
      </c>
      <c r="E74" s="149"/>
      <c r="F74" s="149"/>
      <c r="G74" s="157"/>
      <c r="H74" s="158">
        <v>0</v>
      </c>
      <c r="I74" s="158">
        <v>0</v>
      </c>
      <c r="J74" s="193"/>
    </row>
    <row r="75" spans="2:10" x14ac:dyDescent="0.25">
      <c r="B75" s="148"/>
      <c r="C75" s="176" t="s">
        <v>96</v>
      </c>
      <c r="D75" s="149" t="s">
        <v>215</v>
      </c>
      <c r="E75" s="149"/>
      <c r="F75" s="149"/>
      <c r="G75" s="157"/>
      <c r="H75" s="158">
        <v>1627896</v>
      </c>
      <c r="I75" s="158">
        <v>1256408</v>
      </c>
      <c r="J75" s="193"/>
    </row>
    <row r="76" spans="2:10" x14ac:dyDescent="0.25">
      <c r="B76" s="148"/>
      <c r="C76" s="176" t="s">
        <v>216</v>
      </c>
      <c r="D76" s="149" t="s">
        <v>217</v>
      </c>
      <c r="E76" s="149"/>
      <c r="F76" s="149"/>
      <c r="G76" s="157"/>
      <c r="H76" s="158">
        <v>955813</v>
      </c>
      <c r="I76" s="158">
        <v>1082907</v>
      </c>
      <c r="J76" s="193"/>
    </row>
    <row r="77" spans="2:10" x14ac:dyDescent="0.25">
      <c r="B77" s="148"/>
      <c r="C77" s="176" t="s">
        <v>218</v>
      </c>
      <c r="D77" s="149" t="s">
        <v>219</v>
      </c>
      <c r="E77" s="149"/>
      <c r="F77" s="149"/>
      <c r="G77" s="157"/>
      <c r="H77" s="158">
        <v>263239</v>
      </c>
      <c r="I77" s="158">
        <v>129364</v>
      </c>
      <c r="J77" s="193"/>
    </row>
    <row r="78" spans="2:10" x14ac:dyDescent="0.25">
      <c r="B78" s="148"/>
      <c r="C78" s="176" t="s">
        <v>220</v>
      </c>
      <c r="D78" s="149" t="s">
        <v>221</v>
      </c>
      <c r="E78" s="149"/>
      <c r="F78" s="149"/>
      <c r="G78" s="157"/>
      <c r="H78" s="158">
        <v>0</v>
      </c>
      <c r="I78" s="158">
        <v>0</v>
      </c>
      <c r="J78" s="193"/>
    </row>
    <row r="79" spans="2:10" x14ac:dyDescent="0.25">
      <c r="B79" s="148"/>
      <c r="C79" s="176" t="s">
        <v>222</v>
      </c>
      <c r="D79" s="149" t="s">
        <v>223</v>
      </c>
      <c r="E79" s="149"/>
      <c r="F79" s="149"/>
      <c r="G79" s="157" t="s">
        <v>30</v>
      </c>
      <c r="H79" s="158">
        <v>15125421</v>
      </c>
      <c r="I79" s="158">
        <v>3387011</v>
      </c>
      <c r="J79" s="193"/>
    </row>
    <row r="80" spans="2:10" x14ac:dyDescent="0.25">
      <c r="B80" s="148"/>
      <c r="C80" s="176" t="s">
        <v>224</v>
      </c>
      <c r="D80" s="149" t="s">
        <v>225</v>
      </c>
      <c r="E80" s="149"/>
      <c r="F80" s="149"/>
      <c r="G80" s="157" t="s">
        <v>30</v>
      </c>
      <c r="H80" s="158">
        <v>4380529</v>
      </c>
      <c r="I80" s="158">
        <v>6013411</v>
      </c>
      <c r="J80" s="193"/>
    </row>
    <row r="81" spans="2:10" x14ac:dyDescent="0.25">
      <c r="B81" s="148"/>
      <c r="C81" s="176" t="s">
        <v>226</v>
      </c>
      <c r="D81" s="163" t="s">
        <v>227</v>
      </c>
      <c r="E81" s="149"/>
      <c r="F81" s="149"/>
      <c r="G81" s="157" t="s">
        <v>38</v>
      </c>
      <c r="H81" s="158">
        <v>15351656</v>
      </c>
      <c r="I81" s="158">
        <v>11803383</v>
      </c>
      <c r="J81" s="193"/>
    </row>
    <row r="82" spans="2:10" x14ac:dyDescent="0.25">
      <c r="B82" s="148"/>
      <c r="C82" s="159"/>
      <c r="D82" s="149"/>
      <c r="E82" s="149"/>
      <c r="F82" s="149"/>
      <c r="G82" s="164"/>
      <c r="H82" s="199"/>
      <c r="I82" s="199"/>
      <c r="J82" s="193"/>
    </row>
    <row r="83" spans="2:10" ht="16.5" thickBot="1" x14ac:dyDescent="0.3">
      <c r="B83" s="148" t="s">
        <v>50</v>
      </c>
      <c r="C83" s="167" t="s">
        <v>228</v>
      </c>
      <c r="D83" s="149"/>
      <c r="E83" s="149"/>
      <c r="F83" s="149"/>
      <c r="G83" s="168"/>
      <c r="H83" s="169">
        <f>H55-H66</f>
        <v>-58030377</v>
      </c>
      <c r="I83" s="169">
        <f>I55-I66</f>
        <v>-48740502</v>
      </c>
      <c r="J83" s="193"/>
    </row>
    <row r="84" spans="2:10" ht="16.5" thickTop="1" x14ac:dyDescent="0.25">
      <c r="B84" s="148"/>
      <c r="C84" s="159"/>
      <c r="D84" s="149"/>
      <c r="E84" s="149"/>
      <c r="F84" s="149"/>
      <c r="G84" s="164"/>
      <c r="H84" s="199"/>
      <c r="I84" s="199"/>
      <c r="J84" s="193"/>
    </row>
    <row r="85" spans="2:10" ht="16.5" thickBot="1" x14ac:dyDescent="0.3">
      <c r="B85" s="148" t="s">
        <v>54</v>
      </c>
      <c r="C85" s="166" t="s">
        <v>229</v>
      </c>
      <c r="D85" s="149"/>
      <c r="E85" s="149"/>
      <c r="F85" s="149"/>
      <c r="G85" s="168"/>
      <c r="H85" s="169">
        <f>H53+H83</f>
        <v>21804556</v>
      </c>
      <c r="I85" s="169">
        <f>I53+I83</f>
        <v>6401770</v>
      </c>
      <c r="J85" s="193"/>
    </row>
    <row r="86" spans="2:10" ht="16.5" thickTop="1" x14ac:dyDescent="0.25">
      <c r="B86" s="148"/>
      <c r="C86" s="159"/>
      <c r="D86" s="149"/>
      <c r="E86" s="149"/>
      <c r="F86" s="149"/>
      <c r="G86" s="164"/>
      <c r="H86" s="199"/>
      <c r="I86" s="199"/>
      <c r="J86" s="193"/>
    </row>
    <row r="87" spans="2:10" ht="16.5" thickBot="1" x14ac:dyDescent="0.3">
      <c r="B87" s="148" t="s">
        <v>58</v>
      </c>
      <c r="C87" s="167" t="s">
        <v>230</v>
      </c>
      <c r="D87" s="149"/>
      <c r="E87" s="149"/>
      <c r="F87" s="149"/>
      <c r="G87" s="155"/>
      <c r="H87" s="156">
        <v>6109784</v>
      </c>
      <c r="I87" s="156">
        <v>1850382</v>
      </c>
      <c r="J87" s="193"/>
    </row>
    <row r="88" spans="2:10" x14ac:dyDescent="0.25">
      <c r="B88" s="148"/>
      <c r="C88" s="159"/>
      <c r="D88" s="149"/>
      <c r="E88" s="149"/>
      <c r="F88" s="149"/>
      <c r="G88" s="170"/>
      <c r="H88" s="200"/>
      <c r="I88" s="200"/>
      <c r="J88" s="193"/>
    </row>
    <row r="89" spans="2:10" ht="16.5" thickBot="1" x14ac:dyDescent="0.3">
      <c r="B89" s="148" t="s">
        <v>60</v>
      </c>
      <c r="C89" s="166" t="s">
        <v>231</v>
      </c>
      <c r="D89" s="149"/>
      <c r="E89" s="149"/>
      <c r="F89" s="149"/>
      <c r="G89" s="168"/>
      <c r="H89" s="169">
        <f>H85-H87</f>
        <v>15694772</v>
      </c>
      <c r="I89" s="169">
        <f>I85-I87</f>
        <v>4551388</v>
      </c>
      <c r="J89" s="201"/>
    </row>
    <row r="90" spans="2:10" ht="17.25" thickTop="1" thickBot="1" x14ac:dyDescent="0.3">
      <c r="B90" s="148"/>
      <c r="C90" s="149"/>
      <c r="D90" s="153"/>
      <c r="E90" s="149"/>
      <c r="F90" s="149"/>
      <c r="G90" s="152"/>
      <c r="H90" s="76"/>
      <c r="I90" s="76"/>
      <c r="J90" s="195"/>
    </row>
    <row r="91" spans="2:10" ht="17.25" thickTop="1" thickBot="1" x14ac:dyDescent="0.3">
      <c r="B91" s="171"/>
      <c r="C91" s="172"/>
      <c r="D91" s="173"/>
      <c r="E91" s="173"/>
      <c r="F91" s="173"/>
      <c r="G91" s="174"/>
      <c r="H91" s="202"/>
      <c r="I91" s="202"/>
      <c r="J91" s="203"/>
    </row>
    <row r="92" spans="2:10" ht="16.5" thickTop="1" x14ac:dyDescent="0.25">
      <c r="C92" s="175"/>
      <c r="J92" s="149"/>
    </row>
  </sheetData>
  <sheetProtection password="9E79" sheet="1" objects="1" scenarios="1"/>
  <mergeCells count="3">
    <mergeCell ref="D4:F4"/>
    <mergeCell ref="D5:F5"/>
    <mergeCell ref="D6:F6"/>
  </mergeCells>
  <pageMargins left="0.31496062992125984" right="0.11811023622047245" top="0.15748031496062992" bottom="0.15748031496062992" header="0.11811023622047245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AKTİFLER</vt:lpstr>
      <vt:lpstr>PASİFLER</vt:lpstr>
      <vt:lpstr>KAR ZARAR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Ersun Hoca</dc:creator>
  <cp:lastModifiedBy>Ersun Hoca</cp:lastModifiedBy>
  <dcterms:created xsi:type="dcterms:W3CDTF">2021-05-03T11:14:07Z</dcterms:created>
  <dcterms:modified xsi:type="dcterms:W3CDTF">2021-05-12T06:51:23Z</dcterms:modified>
</cp:coreProperties>
</file>