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5\muhasebe\YILSONU İŞLEMLERİ DOSYASI\YILSONU İŞLEMLERİ 2022\31.12.2022 - Yılsonu Dosyası\Mali Rapor 2022\KKTCMB - Mali Rapor CD\"/>
    </mc:Choice>
  </mc:AlternateContent>
  <bookViews>
    <workbookView xWindow="0" yWindow="0" windowWidth="28800" windowHeight="11430" activeTab="2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62913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49" i="11" s="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40" i="11"/>
  <c r="M42" i="11"/>
  <c r="K37" i="11"/>
  <c r="M43" i="11"/>
  <c r="M44" i="11"/>
  <c r="M10" i="10"/>
  <c r="H55" i="10"/>
  <c r="J53" i="10"/>
  <c r="J36" i="10"/>
  <c r="L9" i="10"/>
  <c r="L19" i="10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J32" i="10" l="1"/>
  <c r="M24" i="11"/>
  <c r="M49" i="11"/>
  <c r="J55" i="10"/>
  <c r="M55" i="11"/>
  <c r="M46" i="11"/>
  <c r="M19" i="10"/>
  <c r="M48" i="10"/>
  <c r="J31" i="1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H60" i="11" s="1"/>
  <c r="J28" i="11"/>
  <c r="J24" i="11"/>
  <c r="M19" i="11"/>
  <c r="M15" i="11"/>
  <c r="M13" i="11"/>
  <c r="J13" i="11"/>
  <c r="J15" i="11"/>
  <c r="J9" i="11"/>
  <c r="I53" i="9" l="1"/>
  <c r="I85" i="9" s="1"/>
  <c r="I89" i="9" s="1"/>
  <c r="M44" i="10"/>
  <c r="J44" i="10"/>
  <c r="L62" i="10"/>
  <c r="M62" i="10" s="1"/>
  <c r="J27" i="11"/>
  <c r="H53" i="9"/>
  <c r="J62" i="10"/>
  <c r="M60" i="11"/>
  <c r="M27" i="11"/>
  <c r="J60" i="11"/>
  <c r="H85" i="9" l="1"/>
  <c r="H89" i="9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<sst xmlns="http://schemas.openxmlformats.org/spreadsheetml/2006/main" count="375" uniqueCount="232">
  <si>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</si>
  <si>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</si>
  <si>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</si>
  <si>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</si>
  <si>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</si>
  <si>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</si>
  <si>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</si>
  <si>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</si>
  <si>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</si>
  <si>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</si>
  <si>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</si>
  <si>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</si>
  <si>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</si>
  <si>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</si>
  <si>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</si>
  <si>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</si>
  <si>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</si>
  <si>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</si>
  <si>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</si>
  <si>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</si>
  <si>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</si>
  <si>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</si>
  <si>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</si>
  <si>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</si>
  <si>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</si>
  <si>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</si>
  <si>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</si>
  <si>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</si>
  <si>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</si>
  <si>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</si>
  <si>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</si>
  <si>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</si>
  <si>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</si>
  <si>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</si>
  <si>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</si>
  <si>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</si>
  <si>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</si>
  <si>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</si>
  <si>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</si>
  <si>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</si>
  <si>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</si>
  <si>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</si>
  <si>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</si>
  <si>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</si>
  <si>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</si>
  <si>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</si>
  <si>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</si>
  <si>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</si>
  <si>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</si>
  <si>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</si>
  <si>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</si>
  <si>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</si>
  <si>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</si>
  <si>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</si>
  <si>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</si>
  <si>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</si>
  <si>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</si>
  <si>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</si>
  <si>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</si>
  <si>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</si>
  <si>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</si>
  <si>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</si>
  <si>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</si>
  <si>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</si>
  <si>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</si>
  <si>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</si>
  <si>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</si>
  <si>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</si>
  <si>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</si>
  <si>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</si>
  <si>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</si>
  <si>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</si>
  <si>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</si>
  <si>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</si>
  <si>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</si>
  <si>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</si>
  <si>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</si>
  <si>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</si>
  <si>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</si>
  <si>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</si>
  <si>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</si>
  <si>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</si>
  <si>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</si>
  <si>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</si>
  <si>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</si>
  <si>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</si>
  <si>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</si>
  <si>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</si>
  <si>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</si>
  <si>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</si>
  <si>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</si>
  <si>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</si>
  <si>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</si>
  <si>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</si>
  <si>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</si>
  <si>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</si>
  <si>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</si>
  <si>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</si>
  <si>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</si>
  <si>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</si>
  <si>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</si>
  <si>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</si>
  <si>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</si>
  <si>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</si>
  <si>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</si>
  <si>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</si>
  <si>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</si>
  <si>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</si>
  <si>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</si>
  <si>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</si>
  <si>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</si>
  <si>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</si>
  <si>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</si>
  <si>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</si>
  <si>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</si>
  <si>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</si>
  <si>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</si>
  <si>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</si>
  <si>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</si>
  <si>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</si>
  <si>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</si>
  <si>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</si>
  <si>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</si>
  <si>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</si>
  <si>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</si>
  <si>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</si>
  <si>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</si>
  <si>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</si>
  <si>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</si>
  <si>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</si>
  <si>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</si>
  <si>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</si>
  <si>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</si>
  <si>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</si>
  <si>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</si>
  <si>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</si>
  <si>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</si>
  <si>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</si>
  <si>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</si>
  <si>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</si>
  <si>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</si>
  <si>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</si>
  <si>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</si>
  <si>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</si>
  <si>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</si>
  <si>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</si>
  <si>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</si>
  <si>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</si>
  <si>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</si>
  <si>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</si>
  <si>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</si>
  <si>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</si>
  <si>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</si>
  <si>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</si>
  <si>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</si>
  <si>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</si>
  <si>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</si>
  <si>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</si>
  <si>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</si>
  <si>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</si>
  <si>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</si>
  <si>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</si>
  <si>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</si>
  <si>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</si>
  <si>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</si>
  <si>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</si>
  <si>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</si>
  <si>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</si>
  <si>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</si>
  <si>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</si>
  <si>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</si>
  <si>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</si>
  <si>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</si>
  <si>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</si>
  <si>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</si>
  <si>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</si>
  <si>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</si>
  <si>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</si>
  <si>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</si>
  <si>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</si>
  <si>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</si>
  <si>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</si>
  <si>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</si>
  <si>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</si>
  <si>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</si>
  <si>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</si>
  <si>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</si>
  <si>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</si>
  <si>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</si>
  <si>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</si>
  <si>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</si>
  <si>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</si>
  <si>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</si>
  <si>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</si>
  <si>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</si>
  <si>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</si>
  <si>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</si>
  <si>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</si>
  <si>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</si>
  <si>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</si>
  <si>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</si>
  <si>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</si>
  <si>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</si>
  <si>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</si>
  <si>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</si>
  <si>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</si>
  <si>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</si>
  <si>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</si>
  <si>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</si>
  <si>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</si>
  <si>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</si>
  <si>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</si>
  <si>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</si>
  <si>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</si>
  <si>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</si>
  <si>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</si>
  <si>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</si>
  <si>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</si>
  <si>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</si>
  <si>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</si>
  <si>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</si>
  <si>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</si>
  <si>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</si>
  <si>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</si>
  <si>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</si>
  <si>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</si>
  <si>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</si>
  <si>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</si>
  <si>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</si>
  <si>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</si>
  <si>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(31.12.2021)</t>
  </si>
  <si>
    <t>(31.12.2022)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</si>
</sst>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8" fillId="2" borderId="39" xfId="0" applyNumberFormat="1" applyFont="1" applyFill="1" applyBorder="1" applyProtection="1"/>
    <xf numFmtId="164" fontId="8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4" xfId="0" applyNumberFormat="1" applyFont="1" applyFill="1" applyBorder="1" applyAlignment="1" applyProtection="1">
      <alignment horizontal="left"/>
    </xf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4" xfId="0" applyNumberFormat="1" applyFont="1" applyFill="1" applyBorder="1" applyAlignment="1" applyProtection="1">
      <alignment horizontal="center"/>
    </xf>
    <xf numFmtId="164" fontId="8" fillId="2" borderId="36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Alignment="1" applyProtection="1">
      <alignment horizontal="center"/>
    </xf>
    <xf numFmtId="164" fontId="9" fillId="2" borderId="51" xfId="0" applyNumberFormat="1" applyFont="1" applyFill="1" applyBorder="1" applyAlignment="1" applyProtection="1">
      <alignment horizontal="center"/>
    </xf>
    <xf numFmtId="164" fontId="8" fillId="2" borderId="56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7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8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9" xfId="0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Alignment="1" applyProtection="1">
      <alignment horizontal="center"/>
    </xf>
    <xf numFmtId="164" fontId="8" fillId="2" borderId="60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1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1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3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1" fillId="2" borderId="78" xfId="0" applyNumberFormat="1" applyFont="1" applyFill="1" applyBorder="1" applyAlignment="1" applyProtection="1">
      <alignment horizontal="center"/>
    </xf>
    <xf numFmtId="3" fontId="2" fillId="2" borderId="79" xfId="0" applyNumberFormat="1" applyFont="1" applyFill="1" applyBorder="1" applyAlignment="1" applyProtection="1">
      <alignment horizontal="center"/>
    </xf>
    <xf numFmtId="3" fontId="1" fillId="2" borderId="80" xfId="0" applyNumberFormat="1" applyFont="1" applyFill="1" applyBorder="1" applyProtection="1"/>
    <xf numFmtId="3" fontId="2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5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1" fillId="2" borderId="84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4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5" xfId="0" applyNumberFormat="1" applyFont="1" applyFill="1" applyBorder="1" applyProtection="1"/>
    <xf numFmtId="3" fontId="2" fillId="2" borderId="85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2" xfId="0" applyNumberFormat="1" applyFont="1" applyFill="1" applyBorder="1" applyProtection="1"/>
    <xf numFmtId="3" fontId="1" fillId="2" borderId="86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1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3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4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3" xfId="0" applyNumberFormat="1" applyFont="1" applyFill="1" applyBorder="1" applyAlignment="1" applyProtection="1">
      <protection locked="0"/>
    </xf>
    <xf numFmtId="3" fontId="2" fillId="0" borderId="95" xfId="0" applyNumberFormat="1" applyFont="1" applyFill="1" applyBorder="1" applyAlignment="1" applyProtection="1">
      <alignment horizontal="right"/>
      <protection locked="0"/>
    </xf>
    <xf numFmtId="3" fontId="4" fillId="0" borderId="95" xfId="0" applyNumberFormat="1" applyFont="1" applyFill="1" applyBorder="1" applyAlignment="1" applyProtection="1">
      <alignment horizontal="right"/>
      <protection locked="0"/>
    </xf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1" fillId="0" borderId="97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98" xfId="0" applyNumberFormat="1" applyFont="1" applyFill="1" applyBorder="1" applyProtection="1">
      <protection locked="0"/>
    </xf>
    <xf numFmtId="3" fontId="2" fillId="0" borderId="99" xfId="0" applyNumberFormat="1" applyFont="1" applyFill="1" applyBorder="1" applyProtection="1">
      <protection locked="0"/>
    </xf>
    <xf numFmtId="3" fontId="2" fillId="0" borderId="100" xfId="0" applyNumberFormat="1" applyFont="1" applyFill="1" applyBorder="1" applyProtection="1">
      <protection locked="0"/>
    </xf>
    <xf numFmtId="3" fontId="2" fillId="0" borderId="101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3" fontId="2" fillId="0" borderId="102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opLeftCell="A14" zoomScale="75" zoomScaleNormal="75" workbookViewId="0">
      <selection activeCell="I59" sqref="I59"/>
    </sheetView>
  </sheetViews>
  <sheetFormatPr defaultColWidth="9.140625" defaultRowHeight="15.75" x14ac:dyDescent="0.25"/>
  <cols>
    <col min="1" max="1" width="3.5703125" style="175" customWidth="1"/>
    <col min="2" max="5" width="9.140625" style="158"/>
    <col min="6" max="6" width="45.140625" style="158" customWidth="1"/>
    <col min="7" max="7" width="13" style="171" customWidth="1"/>
    <col min="8" max="13" width="16" style="158" customWidth="1"/>
    <col min="14" max="14" width="6.85546875" style="175" customWidth="1"/>
    <col min="15" max="15" width="9.140625" style="158"/>
    <col min="16" max="16" width="13" style="158" bestFit="1" customWidth="1"/>
    <col min="17" max="16384" width="9.140625" style="158"/>
  </cols>
  <sheetData>
    <row r="1" spans="1:14" s="175" customFormat="1" ht="16.5" thickBot="1" x14ac:dyDescent="0.3">
      <c r="A1" s="172"/>
      <c r="B1" s="172"/>
      <c r="C1" s="172"/>
      <c r="D1" s="172"/>
      <c r="E1" s="172"/>
      <c r="F1" s="172"/>
      <c r="G1" s="173"/>
      <c r="H1" s="172"/>
      <c r="I1" s="172"/>
      <c r="J1" s="172"/>
      <c r="K1" s="172"/>
      <c r="L1" s="172"/>
      <c r="M1" s="172"/>
      <c r="N1" s="174"/>
    </row>
    <row r="2" spans="1:14" s="175" customFormat="1" ht="16.5" thickTop="1" x14ac:dyDescent="0.25">
      <c r="A2" s="172"/>
      <c r="B2" s="176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9"/>
    </row>
    <row r="3" spans="1:14" ht="15.75" customHeight="1" x14ac:dyDescent="0.25">
      <c r="A3" s="172"/>
      <c r="B3" s="159"/>
      <c r="C3" s="160"/>
      <c r="E3" s="161"/>
      <c r="F3" s="264" t="s">
        <v>229</v>
      </c>
      <c r="G3" s="264"/>
      <c r="H3" s="264"/>
      <c r="K3" s="162"/>
      <c r="M3" s="162"/>
      <c r="N3" s="181"/>
    </row>
    <row r="4" spans="1:14" s="175" customFormat="1" x14ac:dyDescent="0.25">
      <c r="A4" s="172"/>
      <c r="B4" s="184"/>
      <c r="C4" s="185"/>
      <c r="E4" s="194"/>
      <c r="F4" s="265" t="s">
        <v>226</v>
      </c>
      <c r="G4" s="265"/>
      <c r="H4" s="265"/>
      <c r="I4" s="185"/>
      <c r="J4" s="185"/>
      <c r="K4" s="185"/>
      <c r="L4" s="185"/>
      <c r="M4" s="185"/>
      <c r="N4" s="181"/>
    </row>
    <row r="5" spans="1:14" s="175" customFormat="1" x14ac:dyDescent="0.25">
      <c r="A5" s="172"/>
      <c r="B5" s="184"/>
      <c r="C5" s="185"/>
      <c r="D5" s="194"/>
      <c r="E5" s="186"/>
      <c r="F5" s="266" t="s">
        <v>228</v>
      </c>
      <c r="G5" s="266"/>
      <c r="H5" s="266"/>
      <c r="I5" s="185"/>
      <c r="J5" s="185"/>
      <c r="K5" s="185"/>
      <c r="L5" s="185"/>
      <c r="M5" s="185"/>
      <c r="N5" s="181"/>
    </row>
    <row r="6" spans="1:14" s="175" customFormat="1" ht="21.75" customHeight="1" x14ac:dyDescent="0.25">
      <c r="A6" s="172"/>
      <c r="B6" s="184"/>
      <c r="C6" s="185"/>
      <c r="D6" s="185"/>
      <c r="E6" s="185"/>
      <c r="F6" s="185"/>
      <c r="G6" s="204"/>
      <c r="H6" s="228"/>
      <c r="I6" s="229" t="s">
        <v>0</v>
      </c>
      <c r="J6" s="228"/>
      <c r="K6" s="267" t="s">
        <v>1</v>
      </c>
      <c r="L6" s="268"/>
      <c r="M6" s="268"/>
      <c r="N6" s="181"/>
    </row>
    <row r="7" spans="1:14" ht="22.5" customHeight="1" thickBot="1" x14ac:dyDescent="0.3">
      <c r="A7" s="172"/>
      <c r="B7" s="184"/>
      <c r="C7" s="185" t="s">
        <v>2</v>
      </c>
      <c r="D7" s="186"/>
      <c r="E7" s="185"/>
      <c r="F7" s="185"/>
      <c r="G7" s="163"/>
      <c r="H7" s="164"/>
      <c r="I7" s="165" t="s">
        <v>231</v>
      </c>
      <c r="J7" s="164"/>
      <c r="K7" s="164"/>
      <c r="L7" s="165" t="s">
        <v>230</v>
      </c>
      <c r="M7" s="164"/>
      <c r="N7" s="181"/>
    </row>
    <row r="8" spans="1:14" ht="16.5" thickTop="1" x14ac:dyDescent="0.25">
      <c r="A8" s="172"/>
      <c r="B8" s="187"/>
      <c r="C8" s="188"/>
      <c r="D8" s="188"/>
      <c r="E8" s="188"/>
      <c r="F8" s="188"/>
      <c r="G8" s="206" t="s">
        <v>164</v>
      </c>
      <c r="H8" s="166" t="s">
        <v>155</v>
      </c>
      <c r="I8" s="167" t="s">
        <v>156</v>
      </c>
      <c r="J8" s="215" t="s">
        <v>98</v>
      </c>
      <c r="K8" s="166" t="s">
        <v>155</v>
      </c>
      <c r="L8" s="167" t="s">
        <v>156</v>
      </c>
      <c r="M8" s="215" t="s">
        <v>98</v>
      </c>
      <c r="N8" s="181"/>
    </row>
    <row r="9" spans="1:14" s="168" customFormat="1" ht="16.5" thickBot="1" x14ac:dyDescent="0.3">
      <c r="A9" s="180"/>
      <c r="B9" s="189" t="s">
        <v>3</v>
      </c>
      <c r="C9" s="186" t="s">
        <v>4</v>
      </c>
      <c r="D9" s="186"/>
      <c r="E9" s="186"/>
      <c r="F9" s="186"/>
      <c r="G9" s="207"/>
      <c r="H9" s="222">
        <f>H10+H11+H12</f>
        <v>37667904</v>
      </c>
      <c r="I9" s="223">
        <f>I10+I11+I12</f>
        <v>74914093</v>
      </c>
      <c r="J9" s="216">
        <f t="shared" ref="J9:J14" si="0">H9+I9</f>
        <v>112581997</v>
      </c>
      <c r="K9" s="222">
        <f>K10+K11+K12</f>
        <v>19758955</v>
      </c>
      <c r="L9" s="223">
        <f>L10+L11+L12</f>
        <v>29796724</v>
      </c>
      <c r="M9" s="216">
        <f t="shared" ref="M9:M14" si="1">K9+L9</f>
        <v>49555679</v>
      </c>
      <c r="N9" s="182"/>
    </row>
    <row r="10" spans="1:14" x14ac:dyDescent="0.25">
      <c r="A10" s="172"/>
      <c r="B10" s="184"/>
      <c r="C10" s="190" t="s">
        <v>5</v>
      </c>
      <c r="D10" s="185" t="s">
        <v>6</v>
      </c>
      <c r="E10" s="185"/>
      <c r="F10" s="185"/>
      <c r="G10" s="208"/>
      <c r="H10" s="234">
        <v>37667904</v>
      </c>
      <c r="I10" s="236">
        <v>0</v>
      </c>
      <c r="J10" s="217">
        <f t="shared" si="0"/>
        <v>37667904</v>
      </c>
      <c r="K10" s="234">
        <v>19758955</v>
      </c>
      <c r="L10" s="236">
        <v>0</v>
      </c>
      <c r="M10" s="217">
        <f t="shared" si="1"/>
        <v>19758955</v>
      </c>
      <c r="N10" s="181"/>
    </row>
    <row r="11" spans="1:14" x14ac:dyDescent="0.25">
      <c r="A11" s="172"/>
      <c r="B11" s="184"/>
      <c r="C11" s="190" t="s">
        <v>7</v>
      </c>
      <c r="D11" s="185" t="s">
        <v>8</v>
      </c>
      <c r="E11" s="185"/>
      <c r="F11" s="185"/>
      <c r="G11" s="208"/>
      <c r="H11" s="235">
        <v>0</v>
      </c>
      <c r="I11" s="237">
        <v>74742515</v>
      </c>
      <c r="J11" s="217">
        <f t="shared" si="0"/>
        <v>74742515</v>
      </c>
      <c r="K11" s="235">
        <v>0</v>
      </c>
      <c r="L11" s="237">
        <v>29660246</v>
      </c>
      <c r="M11" s="217">
        <f t="shared" si="1"/>
        <v>29660246</v>
      </c>
      <c r="N11" s="181"/>
    </row>
    <row r="12" spans="1:14" x14ac:dyDescent="0.25">
      <c r="A12" s="172"/>
      <c r="B12" s="184"/>
      <c r="C12" s="190" t="s">
        <v>9</v>
      </c>
      <c r="D12" s="185" t="s">
        <v>10</v>
      </c>
      <c r="E12" s="185"/>
      <c r="F12" s="185"/>
      <c r="G12" s="208"/>
      <c r="H12" s="235">
        <v>0</v>
      </c>
      <c r="I12" s="237">
        <v>171578</v>
      </c>
      <c r="J12" s="217">
        <f t="shared" si="0"/>
        <v>171578</v>
      </c>
      <c r="K12" s="235">
        <v>0</v>
      </c>
      <c r="L12" s="237">
        <v>136478</v>
      </c>
      <c r="M12" s="217">
        <f t="shared" si="1"/>
        <v>136478</v>
      </c>
      <c r="N12" s="181"/>
    </row>
    <row r="13" spans="1:14" s="168" customFormat="1" ht="16.5" thickBot="1" x14ac:dyDescent="0.3">
      <c r="A13" s="180"/>
      <c r="B13" s="189" t="s">
        <v>11</v>
      </c>
      <c r="C13" s="191" t="s">
        <v>12</v>
      </c>
      <c r="D13" s="186"/>
      <c r="E13" s="186"/>
      <c r="F13" s="186"/>
      <c r="G13" s="207" t="s">
        <v>183</v>
      </c>
      <c r="H13" s="222">
        <f>H14+H15</f>
        <v>249273938</v>
      </c>
      <c r="I13" s="223">
        <f>I14+I15</f>
        <v>2909409061</v>
      </c>
      <c r="J13" s="216">
        <f t="shared" si="0"/>
        <v>3158682999</v>
      </c>
      <c r="K13" s="222">
        <f>K14+K15</f>
        <v>362958225</v>
      </c>
      <c r="L13" s="223">
        <f>L14+L15</f>
        <v>1448239253</v>
      </c>
      <c r="M13" s="216">
        <f t="shared" si="1"/>
        <v>1811197478</v>
      </c>
      <c r="N13" s="182"/>
    </row>
    <row r="14" spans="1:14" x14ac:dyDescent="0.25">
      <c r="A14" s="172"/>
      <c r="B14" s="184"/>
      <c r="C14" s="190" t="s">
        <v>5</v>
      </c>
      <c r="D14" s="192" t="s">
        <v>191</v>
      </c>
      <c r="E14" s="185"/>
      <c r="F14" s="185"/>
      <c r="G14" s="208"/>
      <c r="H14" s="234">
        <v>63875867</v>
      </c>
      <c r="I14" s="236">
        <v>2123439231</v>
      </c>
      <c r="J14" s="217">
        <f t="shared" si="0"/>
        <v>2187315098</v>
      </c>
      <c r="K14" s="234">
        <v>35569021</v>
      </c>
      <c r="L14" s="236">
        <v>1152655121</v>
      </c>
      <c r="M14" s="217">
        <f t="shared" si="1"/>
        <v>1188224142</v>
      </c>
      <c r="N14" s="181"/>
    </row>
    <row r="15" spans="1:14" x14ac:dyDescent="0.25">
      <c r="A15" s="172"/>
      <c r="B15" s="184"/>
      <c r="C15" s="190" t="s">
        <v>7</v>
      </c>
      <c r="D15" s="185" t="s">
        <v>13</v>
      </c>
      <c r="E15" s="185"/>
      <c r="F15" s="185"/>
      <c r="G15" s="208"/>
      <c r="H15" s="227">
        <f>H16+H17+H18</f>
        <v>185398071</v>
      </c>
      <c r="I15" s="225">
        <f>I16+I17+I18</f>
        <v>785969830</v>
      </c>
      <c r="J15" s="217">
        <f>H15+I15</f>
        <v>971367901</v>
      </c>
      <c r="K15" s="227">
        <f>K16+K17+K18</f>
        <v>327389204</v>
      </c>
      <c r="L15" s="225">
        <f>L16+L17+L18</f>
        <v>295584132</v>
      </c>
      <c r="M15" s="217">
        <f>K15+L15</f>
        <v>622973336</v>
      </c>
      <c r="N15" s="181"/>
    </row>
    <row r="16" spans="1:14" x14ac:dyDescent="0.25">
      <c r="A16" s="172"/>
      <c r="B16" s="184"/>
      <c r="C16" s="192"/>
      <c r="D16" s="185" t="s">
        <v>14</v>
      </c>
      <c r="E16" s="185"/>
      <c r="F16" s="185"/>
      <c r="G16" s="209"/>
      <c r="H16" s="235">
        <v>0</v>
      </c>
      <c r="I16" s="237">
        <v>1804</v>
      </c>
      <c r="J16" s="218">
        <f t="shared" ref="J16:J58" si="2">H16+I16</f>
        <v>1804</v>
      </c>
      <c r="K16" s="235">
        <v>237</v>
      </c>
      <c r="L16" s="237">
        <v>42423</v>
      </c>
      <c r="M16" s="218">
        <f t="shared" ref="M16:M58" si="3">K16+L16</f>
        <v>42660</v>
      </c>
      <c r="N16" s="181"/>
    </row>
    <row r="17" spans="1:14" x14ac:dyDescent="0.25">
      <c r="A17" s="172"/>
      <c r="B17" s="184"/>
      <c r="C17" s="192"/>
      <c r="D17" s="185" t="s">
        <v>192</v>
      </c>
      <c r="E17" s="185"/>
      <c r="F17" s="185"/>
      <c r="G17" s="209"/>
      <c r="H17" s="235">
        <v>185398071</v>
      </c>
      <c r="I17" s="237">
        <v>785968026</v>
      </c>
      <c r="J17" s="218">
        <f t="shared" si="2"/>
        <v>971366097</v>
      </c>
      <c r="K17" s="235">
        <v>327388967</v>
      </c>
      <c r="L17" s="237">
        <v>295541709</v>
      </c>
      <c r="M17" s="219">
        <f t="shared" si="3"/>
        <v>622930676</v>
      </c>
      <c r="N17" s="181"/>
    </row>
    <row r="18" spans="1:14" x14ac:dyDescent="0.25">
      <c r="A18" s="172"/>
      <c r="B18" s="184"/>
      <c r="C18" s="192"/>
      <c r="D18" s="185" t="s">
        <v>217</v>
      </c>
      <c r="E18" s="185"/>
      <c r="F18" s="185"/>
      <c r="G18" s="210"/>
      <c r="H18" s="235">
        <v>0</v>
      </c>
      <c r="I18" s="237">
        <v>0</v>
      </c>
      <c r="J18" s="218">
        <f t="shared" si="2"/>
        <v>0</v>
      </c>
      <c r="K18" s="235">
        <v>0</v>
      </c>
      <c r="L18" s="237">
        <v>0</v>
      </c>
      <c r="M18" s="218">
        <f t="shared" si="3"/>
        <v>0</v>
      </c>
      <c r="N18" s="181"/>
    </row>
    <row r="19" spans="1:14" s="168" customFormat="1" ht="16.5" thickBot="1" x14ac:dyDescent="0.3">
      <c r="A19" s="180"/>
      <c r="B19" s="189" t="s">
        <v>15</v>
      </c>
      <c r="C19" s="191" t="s">
        <v>193</v>
      </c>
      <c r="D19" s="186"/>
      <c r="E19" s="186"/>
      <c r="F19" s="186"/>
      <c r="G19" s="207" t="s">
        <v>185</v>
      </c>
      <c r="H19" s="222">
        <f>H20+H21+H22+H23</f>
        <v>92830251</v>
      </c>
      <c r="I19" s="223">
        <f>I20+I21+I22+I23</f>
        <v>886904288</v>
      </c>
      <c r="J19" s="216">
        <f t="shared" si="2"/>
        <v>979734539</v>
      </c>
      <c r="K19" s="222">
        <f>K20+K21+K22+K23</f>
        <v>9481680</v>
      </c>
      <c r="L19" s="223">
        <f>L20+L21+L22+L23</f>
        <v>265958200</v>
      </c>
      <c r="M19" s="216">
        <f t="shared" si="3"/>
        <v>275439880</v>
      </c>
      <c r="N19" s="182"/>
    </row>
    <row r="20" spans="1:14" x14ac:dyDescent="0.25">
      <c r="A20" s="172"/>
      <c r="B20" s="184"/>
      <c r="C20" s="190" t="s">
        <v>5</v>
      </c>
      <c r="D20" s="185" t="s">
        <v>18</v>
      </c>
      <c r="E20" s="185"/>
      <c r="F20" s="185"/>
      <c r="G20" s="208"/>
      <c r="H20" s="234">
        <v>0</v>
      </c>
      <c r="I20" s="236">
        <v>130687622</v>
      </c>
      <c r="J20" s="217">
        <f t="shared" si="2"/>
        <v>130687622</v>
      </c>
      <c r="K20" s="234">
        <v>9481680</v>
      </c>
      <c r="L20" s="236">
        <v>95611329</v>
      </c>
      <c r="M20" s="217">
        <f t="shared" si="3"/>
        <v>105093009</v>
      </c>
      <c r="N20" s="181"/>
    </row>
    <row r="21" spans="1:14" x14ac:dyDescent="0.25">
      <c r="A21" s="172"/>
      <c r="B21" s="184"/>
      <c r="C21" s="190" t="s">
        <v>7</v>
      </c>
      <c r="D21" s="185" t="s">
        <v>19</v>
      </c>
      <c r="E21" s="185"/>
      <c r="F21" s="185"/>
      <c r="G21" s="208"/>
      <c r="H21" s="235">
        <v>0</v>
      </c>
      <c r="I21" s="237">
        <v>239239028</v>
      </c>
      <c r="J21" s="217">
        <f t="shared" si="2"/>
        <v>239239028</v>
      </c>
      <c r="K21" s="235">
        <v>0</v>
      </c>
      <c r="L21" s="237">
        <v>0</v>
      </c>
      <c r="M21" s="217">
        <f t="shared" si="3"/>
        <v>0</v>
      </c>
      <c r="N21" s="181"/>
    </row>
    <row r="22" spans="1:14" x14ac:dyDescent="0.25">
      <c r="A22" s="172"/>
      <c r="B22" s="184"/>
      <c r="C22" s="190" t="s">
        <v>9</v>
      </c>
      <c r="D22" s="185" t="s">
        <v>20</v>
      </c>
      <c r="E22" s="185"/>
      <c r="F22" s="185"/>
      <c r="G22" s="208"/>
      <c r="H22" s="235">
        <v>0</v>
      </c>
      <c r="I22" s="237">
        <v>0</v>
      </c>
      <c r="J22" s="217">
        <f t="shared" si="2"/>
        <v>0</v>
      </c>
      <c r="K22" s="235">
        <v>0</v>
      </c>
      <c r="L22" s="237">
        <v>0</v>
      </c>
      <c r="M22" s="217">
        <f t="shared" si="3"/>
        <v>0</v>
      </c>
      <c r="N22" s="181"/>
    </row>
    <row r="23" spans="1:14" x14ac:dyDescent="0.25">
      <c r="A23" s="172"/>
      <c r="B23" s="184"/>
      <c r="C23" s="190" t="s">
        <v>21</v>
      </c>
      <c r="D23" s="193" t="s">
        <v>22</v>
      </c>
      <c r="E23" s="185"/>
      <c r="F23" s="185"/>
      <c r="G23" s="208"/>
      <c r="H23" s="235">
        <v>92830251</v>
      </c>
      <c r="I23" s="237">
        <v>516977638</v>
      </c>
      <c r="J23" s="217">
        <f t="shared" si="2"/>
        <v>609807889</v>
      </c>
      <c r="K23" s="235">
        <v>0</v>
      </c>
      <c r="L23" s="237">
        <v>170346871</v>
      </c>
      <c r="M23" s="217">
        <f t="shared" si="3"/>
        <v>170346871</v>
      </c>
      <c r="N23" s="181"/>
    </row>
    <row r="24" spans="1:14" s="168" customFormat="1" ht="16.5" thickBot="1" x14ac:dyDescent="0.3">
      <c r="A24" s="180"/>
      <c r="B24" s="189" t="s">
        <v>16</v>
      </c>
      <c r="C24" s="194" t="s">
        <v>194</v>
      </c>
      <c r="D24" s="186"/>
      <c r="E24" s="186"/>
      <c r="F24" s="186"/>
      <c r="G24" s="207" t="s">
        <v>187</v>
      </c>
      <c r="H24" s="222">
        <f>H25+H26</f>
        <v>778179190</v>
      </c>
      <c r="I24" s="223">
        <f>I25+I26</f>
        <v>2615049208</v>
      </c>
      <c r="J24" s="216">
        <f t="shared" si="2"/>
        <v>3393228398</v>
      </c>
      <c r="K24" s="222">
        <f>K25+K26</f>
        <v>506639248</v>
      </c>
      <c r="L24" s="223">
        <f>L25+L26</f>
        <v>2042611840</v>
      </c>
      <c r="M24" s="216">
        <f t="shared" si="3"/>
        <v>2549251088</v>
      </c>
      <c r="N24" s="182"/>
    </row>
    <row r="25" spans="1:14" x14ac:dyDescent="0.25">
      <c r="A25" s="172"/>
      <c r="B25" s="184"/>
      <c r="C25" s="190" t="s">
        <v>5</v>
      </c>
      <c r="D25" s="185" t="s">
        <v>24</v>
      </c>
      <c r="E25" s="185"/>
      <c r="F25" s="185"/>
      <c r="G25" s="208"/>
      <c r="H25" s="234">
        <v>384570335</v>
      </c>
      <c r="I25" s="236">
        <v>1059336515</v>
      </c>
      <c r="J25" s="217">
        <f t="shared" si="2"/>
        <v>1443906850</v>
      </c>
      <c r="K25" s="234">
        <v>202240305</v>
      </c>
      <c r="L25" s="236">
        <v>844975248</v>
      </c>
      <c r="M25" s="217">
        <f t="shared" si="3"/>
        <v>1047215553</v>
      </c>
      <c r="N25" s="181"/>
    </row>
    <row r="26" spans="1:14" x14ac:dyDescent="0.25">
      <c r="A26" s="172"/>
      <c r="B26" s="184"/>
      <c r="C26" s="190" t="s">
        <v>7</v>
      </c>
      <c r="D26" s="185" t="s">
        <v>25</v>
      </c>
      <c r="E26" s="185"/>
      <c r="F26" s="185"/>
      <c r="G26" s="208"/>
      <c r="H26" s="235">
        <v>393608855</v>
      </c>
      <c r="I26" s="237">
        <v>1555712693</v>
      </c>
      <c r="J26" s="217">
        <f t="shared" si="2"/>
        <v>1949321548</v>
      </c>
      <c r="K26" s="235">
        <v>304398943</v>
      </c>
      <c r="L26" s="237">
        <v>1197636592</v>
      </c>
      <c r="M26" s="217">
        <f t="shared" si="3"/>
        <v>1502035535</v>
      </c>
      <c r="N26" s="181"/>
    </row>
    <row r="27" spans="1:14" s="168" customFormat="1" ht="16.5" thickBot="1" x14ac:dyDescent="0.3">
      <c r="A27" s="180"/>
      <c r="B27" s="189" t="s">
        <v>17</v>
      </c>
      <c r="C27" s="194" t="s">
        <v>196</v>
      </c>
      <c r="D27" s="186"/>
      <c r="E27" s="186"/>
      <c r="F27" s="186"/>
      <c r="G27" s="207" t="s">
        <v>189</v>
      </c>
      <c r="H27" s="222">
        <f>H28+H31+H34</f>
        <v>76853603</v>
      </c>
      <c r="I27" s="223">
        <f>I28+I31+I34</f>
        <v>0</v>
      </c>
      <c r="J27" s="216">
        <f t="shared" si="2"/>
        <v>76853603</v>
      </c>
      <c r="K27" s="222">
        <f>K28+K31+K34</f>
        <v>62275292</v>
      </c>
      <c r="L27" s="223">
        <f>L28+L31+L34</f>
        <v>0</v>
      </c>
      <c r="M27" s="216">
        <f t="shared" si="3"/>
        <v>62275292</v>
      </c>
      <c r="N27" s="182"/>
    </row>
    <row r="28" spans="1:14" x14ac:dyDescent="0.25">
      <c r="A28" s="172"/>
      <c r="B28" s="184"/>
      <c r="C28" s="190" t="s">
        <v>5</v>
      </c>
      <c r="D28" s="193" t="s">
        <v>157</v>
      </c>
      <c r="E28" s="185"/>
      <c r="F28" s="185"/>
      <c r="G28" s="208"/>
      <c r="H28" s="224">
        <f>H29+H30</f>
        <v>1088348</v>
      </c>
      <c r="I28" s="225">
        <f>I29+I30</f>
        <v>0</v>
      </c>
      <c r="J28" s="217">
        <f t="shared" si="2"/>
        <v>1088348</v>
      </c>
      <c r="K28" s="224">
        <f>K29+K30</f>
        <v>1139989</v>
      </c>
      <c r="L28" s="225">
        <f>L29+L30</f>
        <v>0</v>
      </c>
      <c r="M28" s="217">
        <f t="shared" si="3"/>
        <v>1139989</v>
      </c>
      <c r="N28" s="181"/>
    </row>
    <row r="29" spans="1:14" x14ac:dyDescent="0.25">
      <c r="A29" s="172"/>
      <c r="B29" s="184"/>
      <c r="C29" s="190"/>
      <c r="D29" s="193" t="s">
        <v>27</v>
      </c>
      <c r="E29" s="185"/>
      <c r="F29" s="185"/>
      <c r="G29" s="211"/>
      <c r="H29" s="235">
        <v>1208143</v>
      </c>
      <c r="I29" s="237">
        <v>0</v>
      </c>
      <c r="J29" s="217">
        <f t="shared" si="2"/>
        <v>1208143</v>
      </c>
      <c r="K29" s="235">
        <v>1283909</v>
      </c>
      <c r="L29" s="237">
        <v>0</v>
      </c>
      <c r="M29" s="217">
        <f t="shared" si="3"/>
        <v>1283909</v>
      </c>
      <c r="N29" s="181"/>
    </row>
    <row r="30" spans="1:14" x14ac:dyDescent="0.25">
      <c r="A30" s="172"/>
      <c r="B30" s="184"/>
      <c r="C30" s="190"/>
      <c r="D30" s="193" t="s">
        <v>28</v>
      </c>
      <c r="E30" s="185"/>
      <c r="F30" s="185"/>
      <c r="G30" s="212"/>
      <c r="H30" s="235">
        <v>-119795</v>
      </c>
      <c r="I30" s="237">
        <v>0</v>
      </c>
      <c r="J30" s="217">
        <f t="shared" si="2"/>
        <v>-119795</v>
      </c>
      <c r="K30" s="235">
        <v>-143920</v>
      </c>
      <c r="L30" s="237">
        <v>0</v>
      </c>
      <c r="M30" s="217">
        <f t="shared" si="3"/>
        <v>-143920</v>
      </c>
      <c r="N30" s="181"/>
    </row>
    <row r="31" spans="1:14" x14ac:dyDescent="0.25">
      <c r="A31" s="172"/>
      <c r="B31" s="184"/>
      <c r="C31" s="190" t="s">
        <v>7</v>
      </c>
      <c r="D31" s="193" t="s">
        <v>29</v>
      </c>
      <c r="E31" s="185"/>
      <c r="F31" s="185"/>
      <c r="G31" s="213"/>
      <c r="H31" s="226">
        <f>H32+H33</f>
        <v>2989471</v>
      </c>
      <c r="I31" s="225">
        <f>I32+I33</f>
        <v>0</v>
      </c>
      <c r="J31" s="217">
        <f t="shared" si="2"/>
        <v>2989471</v>
      </c>
      <c r="K31" s="226">
        <f>K32+K33</f>
        <v>1336448</v>
      </c>
      <c r="L31" s="225">
        <f>L32+L33</f>
        <v>0</v>
      </c>
      <c r="M31" s="217">
        <f t="shared" si="3"/>
        <v>1336448</v>
      </c>
      <c r="N31" s="181"/>
    </row>
    <row r="32" spans="1:14" x14ac:dyDescent="0.25">
      <c r="A32" s="172"/>
      <c r="B32" s="184"/>
      <c r="C32" s="190"/>
      <c r="D32" s="193" t="s">
        <v>27</v>
      </c>
      <c r="E32" s="185"/>
      <c r="F32" s="185"/>
      <c r="G32" s="211"/>
      <c r="H32" s="235">
        <v>3441529</v>
      </c>
      <c r="I32" s="237">
        <v>0</v>
      </c>
      <c r="J32" s="217">
        <f t="shared" si="2"/>
        <v>3441529</v>
      </c>
      <c r="K32" s="235">
        <v>1738618</v>
      </c>
      <c r="L32" s="237">
        <v>0</v>
      </c>
      <c r="M32" s="217">
        <f t="shared" si="3"/>
        <v>1738618</v>
      </c>
      <c r="N32" s="181"/>
    </row>
    <row r="33" spans="1:14" x14ac:dyDescent="0.25">
      <c r="A33" s="172"/>
      <c r="B33" s="184"/>
      <c r="C33" s="190"/>
      <c r="D33" s="193" t="s">
        <v>28</v>
      </c>
      <c r="E33" s="185"/>
      <c r="F33" s="185"/>
      <c r="G33" s="212"/>
      <c r="H33" s="235">
        <v>-452058</v>
      </c>
      <c r="I33" s="237">
        <v>0</v>
      </c>
      <c r="J33" s="217">
        <f t="shared" si="2"/>
        <v>-452058</v>
      </c>
      <c r="K33" s="235">
        <v>-402170</v>
      </c>
      <c r="L33" s="237">
        <v>0</v>
      </c>
      <c r="M33" s="217">
        <f t="shared" si="3"/>
        <v>-402170</v>
      </c>
      <c r="N33" s="181"/>
    </row>
    <row r="34" spans="1:14" x14ac:dyDescent="0.25">
      <c r="A34" s="172"/>
      <c r="B34" s="184"/>
      <c r="C34" s="195" t="s">
        <v>9</v>
      </c>
      <c r="D34" s="193" t="s">
        <v>30</v>
      </c>
      <c r="E34" s="185"/>
      <c r="F34" s="185"/>
      <c r="G34" s="208"/>
      <c r="H34" s="224">
        <f>H35+H36</f>
        <v>72775784</v>
      </c>
      <c r="I34" s="225">
        <f>I35+I36</f>
        <v>0</v>
      </c>
      <c r="J34" s="217">
        <f t="shared" si="2"/>
        <v>72775784</v>
      </c>
      <c r="K34" s="224">
        <f>K35+K36</f>
        <v>59798855</v>
      </c>
      <c r="L34" s="225">
        <f>L35+L36</f>
        <v>0</v>
      </c>
      <c r="M34" s="217">
        <f t="shared" si="3"/>
        <v>59798855</v>
      </c>
      <c r="N34" s="181"/>
    </row>
    <row r="35" spans="1:14" x14ac:dyDescent="0.25">
      <c r="A35" s="172"/>
      <c r="B35" s="184"/>
      <c r="C35" s="190"/>
      <c r="D35" s="193" t="s">
        <v>27</v>
      </c>
      <c r="E35" s="185"/>
      <c r="F35" s="185"/>
      <c r="G35" s="211"/>
      <c r="H35" s="235">
        <v>120035574</v>
      </c>
      <c r="I35" s="237">
        <v>0</v>
      </c>
      <c r="J35" s="217">
        <f t="shared" si="2"/>
        <v>120035574</v>
      </c>
      <c r="K35" s="235">
        <v>99106749</v>
      </c>
      <c r="L35" s="237">
        <v>0</v>
      </c>
      <c r="M35" s="217">
        <f t="shared" si="3"/>
        <v>99106749</v>
      </c>
      <c r="N35" s="181"/>
    </row>
    <row r="36" spans="1:14" x14ac:dyDescent="0.25">
      <c r="A36" s="172"/>
      <c r="B36" s="184"/>
      <c r="C36" s="190"/>
      <c r="D36" s="185" t="s">
        <v>31</v>
      </c>
      <c r="E36" s="185"/>
      <c r="F36" s="185"/>
      <c r="G36" s="212"/>
      <c r="H36" s="235">
        <v>-47259790</v>
      </c>
      <c r="I36" s="237">
        <v>0</v>
      </c>
      <c r="J36" s="217">
        <f t="shared" si="2"/>
        <v>-47259790</v>
      </c>
      <c r="K36" s="235">
        <v>-39307894</v>
      </c>
      <c r="L36" s="237">
        <v>0</v>
      </c>
      <c r="M36" s="217">
        <f t="shared" si="3"/>
        <v>-39307894</v>
      </c>
      <c r="N36" s="181"/>
    </row>
    <row r="37" spans="1:14" s="168" customFormat="1" ht="16.5" thickBot="1" x14ac:dyDescent="0.3">
      <c r="A37" s="180"/>
      <c r="B37" s="189" t="s">
        <v>23</v>
      </c>
      <c r="C37" s="191" t="s">
        <v>33</v>
      </c>
      <c r="D37" s="186"/>
      <c r="E37" s="186"/>
      <c r="F37" s="186"/>
      <c r="G37" s="207"/>
      <c r="H37" s="222">
        <f>H38+H39+H40</f>
        <v>24354972</v>
      </c>
      <c r="I37" s="223">
        <f>I38+I39+I40</f>
        <v>21249689</v>
      </c>
      <c r="J37" s="216">
        <f t="shared" si="2"/>
        <v>45604661</v>
      </c>
      <c r="K37" s="222">
        <f>K38+K39+K40</f>
        <v>14076392</v>
      </c>
      <c r="L37" s="223">
        <f>L38+L39+L40</f>
        <v>32902609</v>
      </c>
      <c r="M37" s="216">
        <f t="shared" si="3"/>
        <v>46979001</v>
      </c>
      <c r="N37" s="182"/>
    </row>
    <row r="38" spans="1:14" x14ac:dyDescent="0.25">
      <c r="A38" s="172"/>
      <c r="B38" s="184"/>
      <c r="C38" s="190" t="s">
        <v>5</v>
      </c>
      <c r="D38" s="185" t="s">
        <v>34</v>
      </c>
      <c r="E38" s="185"/>
      <c r="F38" s="185"/>
      <c r="G38" s="208"/>
      <c r="H38" s="234">
        <v>10771803</v>
      </c>
      <c r="I38" s="236">
        <v>16892690</v>
      </c>
      <c r="J38" s="217">
        <f t="shared" si="2"/>
        <v>27664493</v>
      </c>
      <c r="K38" s="234">
        <v>9018941</v>
      </c>
      <c r="L38" s="236">
        <v>32713838</v>
      </c>
      <c r="M38" s="217">
        <f t="shared" si="3"/>
        <v>41732779</v>
      </c>
      <c r="N38" s="181"/>
    </row>
    <row r="39" spans="1:14" x14ac:dyDescent="0.25">
      <c r="A39" s="172"/>
      <c r="B39" s="184"/>
      <c r="C39" s="190" t="s">
        <v>7</v>
      </c>
      <c r="D39" s="185" t="s">
        <v>35</v>
      </c>
      <c r="E39" s="185"/>
      <c r="F39" s="185"/>
      <c r="G39" s="208"/>
      <c r="H39" s="235">
        <v>10854116</v>
      </c>
      <c r="I39" s="237">
        <v>4205978</v>
      </c>
      <c r="J39" s="217">
        <f t="shared" si="2"/>
        <v>15060094</v>
      </c>
      <c r="K39" s="235">
        <v>482134</v>
      </c>
      <c r="L39" s="237">
        <v>188733</v>
      </c>
      <c r="M39" s="217">
        <f t="shared" si="3"/>
        <v>670867</v>
      </c>
      <c r="N39" s="181"/>
    </row>
    <row r="40" spans="1:14" x14ac:dyDescent="0.25">
      <c r="A40" s="172"/>
      <c r="B40" s="184"/>
      <c r="C40" s="190" t="s">
        <v>9</v>
      </c>
      <c r="D40" s="185" t="s">
        <v>10</v>
      </c>
      <c r="E40" s="185"/>
      <c r="F40" s="185"/>
      <c r="G40" s="208"/>
      <c r="H40" s="235">
        <v>2729053</v>
      </c>
      <c r="I40" s="237">
        <v>151021</v>
      </c>
      <c r="J40" s="217">
        <f t="shared" si="2"/>
        <v>2880074</v>
      </c>
      <c r="K40" s="235">
        <v>4575317</v>
      </c>
      <c r="L40" s="237">
        <v>38</v>
      </c>
      <c r="M40" s="217">
        <f t="shared" si="3"/>
        <v>4575355</v>
      </c>
      <c r="N40" s="181"/>
    </row>
    <row r="41" spans="1:14" s="168" customFormat="1" ht="16.5" thickBot="1" x14ac:dyDescent="0.3">
      <c r="A41" s="180"/>
      <c r="B41" s="189" t="s">
        <v>26</v>
      </c>
      <c r="C41" s="191" t="s">
        <v>145</v>
      </c>
      <c r="D41" s="186"/>
      <c r="E41" s="186"/>
      <c r="F41" s="186"/>
      <c r="G41" s="207"/>
      <c r="H41" s="222">
        <f>H42+H43</f>
        <v>0</v>
      </c>
      <c r="I41" s="223">
        <f>I42+I43</f>
        <v>0</v>
      </c>
      <c r="J41" s="216">
        <f t="shared" si="2"/>
        <v>0</v>
      </c>
      <c r="K41" s="222">
        <f>K42+K43</f>
        <v>0</v>
      </c>
      <c r="L41" s="223">
        <f>L42+L43</f>
        <v>0</v>
      </c>
      <c r="M41" s="216">
        <f t="shared" si="3"/>
        <v>0</v>
      </c>
      <c r="N41" s="182"/>
    </row>
    <row r="42" spans="1:14" x14ac:dyDescent="0.25">
      <c r="A42" s="172"/>
      <c r="B42" s="184"/>
      <c r="C42" s="190" t="s">
        <v>5</v>
      </c>
      <c r="D42" s="185" t="s">
        <v>37</v>
      </c>
      <c r="E42" s="185"/>
      <c r="F42" s="185"/>
      <c r="G42" s="208"/>
      <c r="H42" s="234">
        <v>0</v>
      </c>
      <c r="I42" s="236">
        <v>0</v>
      </c>
      <c r="J42" s="217">
        <f t="shared" si="2"/>
        <v>0</v>
      </c>
      <c r="K42" s="234">
        <v>0</v>
      </c>
      <c r="L42" s="236"/>
      <c r="M42" s="217">
        <f t="shared" si="3"/>
        <v>0</v>
      </c>
      <c r="N42" s="181"/>
    </row>
    <row r="43" spans="1:14" x14ac:dyDescent="0.25">
      <c r="A43" s="172"/>
      <c r="B43" s="184"/>
      <c r="C43" s="190" t="s">
        <v>7</v>
      </c>
      <c r="D43" s="185" t="s">
        <v>38</v>
      </c>
      <c r="E43" s="185"/>
      <c r="F43" s="185"/>
      <c r="G43" s="208"/>
      <c r="H43" s="235">
        <v>0</v>
      </c>
      <c r="I43" s="237">
        <v>0</v>
      </c>
      <c r="J43" s="217">
        <f t="shared" si="2"/>
        <v>0</v>
      </c>
      <c r="K43" s="235">
        <v>0</v>
      </c>
      <c r="L43" s="237"/>
      <c r="M43" s="217">
        <f t="shared" si="3"/>
        <v>0</v>
      </c>
      <c r="N43" s="181"/>
    </row>
    <row r="44" spans="1:14" s="168" customFormat="1" ht="16.5" thickBot="1" x14ac:dyDescent="0.3">
      <c r="A44" s="180"/>
      <c r="B44" s="189" t="s">
        <v>32</v>
      </c>
      <c r="C44" s="194" t="s">
        <v>146</v>
      </c>
      <c r="D44" s="186"/>
      <c r="E44" s="186"/>
      <c r="F44" s="186"/>
      <c r="G44" s="207"/>
      <c r="H44" s="238">
        <v>32248899</v>
      </c>
      <c r="I44" s="239">
        <v>462108501</v>
      </c>
      <c r="J44" s="216">
        <f t="shared" si="2"/>
        <v>494357400</v>
      </c>
      <c r="K44" s="238">
        <v>32269698</v>
      </c>
      <c r="L44" s="239">
        <v>303256757</v>
      </c>
      <c r="M44" s="216">
        <f t="shared" si="3"/>
        <v>335526455</v>
      </c>
      <c r="N44" s="182"/>
    </row>
    <row r="45" spans="1:14" s="168" customFormat="1" ht="16.5" thickBot="1" x14ac:dyDescent="0.3">
      <c r="A45" s="180"/>
      <c r="B45" s="196" t="s">
        <v>36</v>
      </c>
      <c r="C45" s="191" t="s">
        <v>198</v>
      </c>
      <c r="D45" s="186"/>
      <c r="E45" s="186"/>
      <c r="F45" s="186"/>
      <c r="G45" s="207" t="s">
        <v>195</v>
      </c>
      <c r="H45" s="240">
        <v>35068165</v>
      </c>
      <c r="I45" s="241">
        <v>2468186</v>
      </c>
      <c r="J45" s="216">
        <f t="shared" si="2"/>
        <v>37536351</v>
      </c>
      <c r="K45" s="240">
        <v>123221</v>
      </c>
      <c r="L45" s="241">
        <v>1086283</v>
      </c>
      <c r="M45" s="216">
        <f t="shared" si="3"/>
        <v>1209504</v>
      </c>
      <c r="N45" s="182"/>
    </row>
    <row r="46" spans="1:14" s="168" customFormat="1" ht="16.5" thickBot="1" x14ac:dyDescent="0.3">
      <c r="A46" s="180"/>
      <c r="B46" s="196" t="s">
        <v>39</v>
      </c>
      <c r="C46" s="191" t="s">
        <v>200</v>
      </c>
      <c r="D46" s="186"/>
      <c r="E46" s="186"/>
      <c r="F46" s="186"/>
      <c r="G46" s="207" t="s">
        <v>197</v>
      </c>
      <c r="H46" s="222">
        <f>H47+H48</f>
        <v>0</v>
      </c>
      <c r="I46" s="223">
        <f>I47+I48</f>
        <v>0</v>
      </c>
      <c r="J46" s="216">
        <f t="shared" si="2"/>
        <v>0</v>
      </c>
      <c r="K46" s="222">
        <f>K47+K48</f>
        <v>0</v>
      </c>
      <c r="L46" s="223">
        <f>L47+L48</f>
        <v>0</v>
      </c>
      <c r="M46" s="216">
        <f t="shared" si="3"/>
        <v>0</v>
      </c>
      <c r="N46" s="182"/>
    </row>
    <row r="47" spans="1:14" x14ac:dyDescent="0.25">
      <c r="A47" s="172"/>
      <c r="B47" s="184"/>
      <c r="C47" s="190" t="s">
        <v>5</v>
      </c>
      <c r="D47" s="185" t="s">
        <v>42</v>
      </c>
      <c r="E47" s="185"/>
      <c r="F47" s="185"/>
      <c r="G47" s="208"/>
      <c r="H47" s="234">
        <v>0</v>
      </c>
      <c r="I47" s="234">
        <v>0</v>
      </c>
      <c r="J47" s="217">
        <f t="shared" si="2"/>
        <v>0</v>
      </c>
      <c r="K47" s="234">
        <v>0</v>
      </c>
      <c r="L47" s="234">
        <v>0</v>
      </c>
      <c r="M47" s="217">
        <f t="shared" si="3"/>
        <v>0</v>
      </c>
      <c r="N47" s="181"/>
    </row>
    <row r="48" spans="1:14" x14ac:dyDescent="0.25">
      <c r="A48" s="172"/>
      <c r="B48" s="184"/>
      <c r="C48" s="190" t="s">
        <v>7</v>
      </c>
      <c r="D48" s="185" t="s">
        <v>43</v>
      </c>
      <c r="E48" s="185"/>
      <c r="F48" s="185"/>
      <c r="G48" s="208"/>
      <c r="H48" s="235">
        <v>0</v>
      </c>
      <c r="I48" s="235">
        <v>0</v>
      </c>
      <c r="J48" s="217">
        <f t="shared" si="2"/>
        <v>0</v>
      </c>
      <c r="K48" s="235">
        <v>0</v>
      </c>
      <c r="L48" s="235">
        <v>0</v>
      </c>
      <c r="M48" s="217">
        <f t="shared" si="3"/>
        <v>0</v>
      </c>
      <c r="N48" s="181"/>
    </row>
    <row r="49" spans="1:16" s="168" customFormat="1" ht="16.5" thickBot="1" x14ac:dyDescent="0.3">
      <c r="A49" s="180"/>
      <c r="B49" s="197" t="s">
        <v>40</v>
      </c>
      <c r="C49" s="191" t="s">
        <v>201</v>
      </c>
      <c r="D49" s="186"/>
      <c r="E49" s="186"/>
      <c r="F49" s="186"/>
      <c r="G49" s="207" t="s">
        <v>197</v>
      </c>
      <c r="H49" s="222">
        <f>H50+H51</f>
        <v>0</v>
      </c>
      <c r="I49" s="223">
        <f>I50+I51</f>
        <v>0</v>
      </c>
      <c r="J49" s="216">
        <f t="shared" si="2"/>
        <v>0</v>
      </c>
      <c r="K49" s="222">
        <f>K50+K51</f>
        <v>0</v>
      </c>
      <c r="L49" s="223">
        <f>L50+L51</f>
        <v>0</v>
      </c>
      <c r="M49" s="216">
        <f t="shared" si="3"/>
        <v>0</v>
      </c>
      <c r="N49" s="182"/>
    </row>
    <row r="50" spans="1:16" x14ac:dyDescent="0.25">
      <c r="A50" s="172"/>
      <c r="B50" s="184"/>
      <c r="C50" s="190" t="s">
        <v>5</v>
      </c>
      <c r="D50" s="185" t="s">
        <v>45</v>
      </c>
      <c r="E50" s="185"/>
      <c r="F50" s="185"/>
      <c r="G50" s="208"/>
      <c r="H50" s="234">
        <v>0</v>
      </c>
      <c r="I50" s="236">
        <v>0</v>
      </c>
      <c r="J50" s="217">
        <f t="shared" si="2"/>
        <v>0</v>
      </c>
      <c r="K50" s="234">
        <v>0</v>
      </c>
      <c r="L50" s="236">
        <v>0</v>
      </c>
      <c r="M50" s="217">
        <f t="shared" si="3"/>
        <v>0</v>
      </c>
      <c r="N50" s="181"/>
    </row>
    <row r="51" spans="1:16" x14ac:dyDescent="0.25">
      <c r="A51" s="172"/>
      <c r="B51" s="184"/>
      <c r="C51" s="190" t="s">
        <v>7</v>
      </c>
      <c r="D51" s="185" t="s">
        <v>46</v>
      </c>
      <c r="E51" s="185"/>
      <c r="F51" s="185"/>
      <c r="G51" s="208"/>
      <c r="H51" s="235">
        <v>0</v>
      </c>
      <c r="I51" s="237">
        <v>0</v>
      </c>
      <c r="J51" s="217">
        <f t="shared" si="2"/>
        <v>0</v>
      </c>
      <c r="K51" s="235">
        <v>0</v>
      </c>
      <c r="L51" s="237">
        <v>0</v>
      </c>
      <c r="M51" s="217">
        <f t="shared" si="3"/>
        <v>0</v>
      </c>
      <c r="N51" s="181"/>
      <c r="P51" s="168"/>
    </row>
    <row r="52" spans="1:16" s="168" customFormat="1" ht="16.5" thickBot="1" x14ac:dyDescent="0.3">
      <c r="A52" s="180"/>
      <c r="B52" s="197" t="s">
        <v>41</v>
      </c>
      <c r="C52" s="191" t="s">
        <v>203</v>
      </c>
      <c r="D52" s="186"/>
      <c r="E52" s="186"/>
      <c r="F52" s="186"/>
      <c r="G52" s="207" t="s">
        <v>199</v>
      </c>
      <c r="H52" s="222">
        <f>H53+H54</f>
        <v>0</v>
      </c>
      <c r="I52" s="223">
        <f>I53+I54</f>
        <v>0</v>
      </c>
      <c r="J52" s="216">
        <f t="shared" si="2"/>
        <v>0</v>
      </c>
      <c r="K52" s="222">
        <f>K53+K54</f>
        <v>0</v>
      </c>
      <c r="L52" s="223">
        <f>L53+L54</f>
        <v>0</v>
      </c>
      <c r="M52" s="216">
        <f t="shared" si="3"/>
        <v>0</v>
      </c>
      <c r="N52" s="182"/>
    </row>
    <row r="53" spans="1:16" x14ac:dyDescent="0.25">
      <c r="A53" s="172"/>
      <c r="B53" s="184"/>
      <c r="C53" s="190" t="s">
        <v>5</v>
      </c>
      <c r="D53" s="185" t="s">
        <v>20</v>
      </c>
      <c r="E53" s="185"/>
      <c r="F53" s="185"/>
      <c r="G53" s="208"/>
      <c r="H53" s="234">
        <v>0</v>
      </c>
      <c r="I53" s="236">
        <v>0</v>
      </c>
      <c r="J53" s="217">
        <f t="shared" si="2"/>
        <v>0</v>
      </c>
      <c r="K53" s="234">
        <v>0</v>
      </c>
      <c r="L53" s="236">
        <v>0</v>
      </c>
      <c r="M53" s="217">
        <f t="shared" si="3"/>
        <v>0</v>
      </c>
      <c r="N53" s="181"/>
      <c r="P53" s="168"/>
    </row>
    <row r="54" spans="1:16" x14ac:dyDescent="0.25">
      <c r="A54" s="172"/>
      <c r="B54" s="184"/>
      <c r="C54" s="190" t="s">
        <v>7</v>
      </c>
      <c r="D54" s="185" t="s">
        <v>48</v>
      </c>
      <c r="E54" s="185"/>
      <c r="F54" s="185"/>
      <c r="G54" s="208"/>
      <c r="H54" s="235">
        <v>0</v>
      </c>
      <c r="I54" s="237">
        <v>0</v>
      </c>
      <c r="J54" s="217">
        <f t="shared" si="2"/>
        <v>0</v>
      </c>
      <c r="K54" s="235">
        <v>0</v>
      </c>
      <c r="L54" s="237">
        <v>0</v>
      </c>
      <c r="M54" s="217">
        <f t="shared" si="3"/>
        <v>0</v>
      </c>
      <c r="N54" s="181"/>
      <c r="P54" s="168"/>
    </row>
    <row r="55" spans="1:16" s="168" customFormat="1" ht="16.5" thickBot="1" x14ac:dyDescent="0.3">
      <c r="A55" s="180"/>
      <c r="B55" s="197" t="s">
        <v>44</v>
      </c>
      <c r="C55" s="191" t="s">
        <v>205</v>
      </c>
      <c r="D55" s="186"/>
      <c r="E55" s="186"/>
      <c r="F55" s="186"/>
      <c r="G55" s="207" t="s">
        <v>202</v>
      </c>
      <c r="H55" s="222">
        <f>H56+H57</f>
        <v>185276446</v>
      </c>
      <c r="I55" s="223">
        <f>I56+I57</f>
        <v>0</v>
      </c>
      <c r="J55" s="216">
        <f t="shared" si="2"/>
        <v>185276446</v>
      </c>
      <c r="K55" s="222">
        <f>K56+K57</f>
        <v>21192592</v>
      </c>
      <c r="L55" s="223">
        <f>L56+L57</f>
        <v>0</v>
      </c>
      <c r="M55" s="216">
        <f t="shared" si="3"/>
        <v>21192592</v>
      </c>
      <c r="N55" s="182"/>
    </row>
    <row r="56" spans="1:16" x14ac:dyDescent="0.25">
      <c r="A56" s="172"/>
      <c r="B56" s="184"/>
      <c r="C56" s="190" t="s">
        <v>5</v>
      </c>
      <c r="D56" s="185" t="s">
        <v>49</v>
      </c>
      <c r="E56" s="185"/>
      <c r="F56" s="185"/>
      <c r="G56" s="208"/>
      <c r="H56" s="234">
        <v>235549098</v>
      </c>
      <c r="I56" s="169">
        <v>0</v>
      </c>
      <c r="J56" s="217">
        <f t="shared" si="2"/>
        <v>235549098</v>
      </c>
      <c r="K56" s="234">
        <v>64616878</v>
      </c>
      <c r="L56" s="169">
        <v>0</v>
      </c>
      <c r="M56" s="217">
        <f t="shared" si="3"/>
        <v>64616878</v>
      </c>
      <c r="N56" s="181"/>
      <c r="P56" s="168"/>
    </row>
    <row r="57" spans="1:16" x14ac:dyDescent="0.25">
      <c r="A57" s="172"/>
      <c r="B57" s="184"/>
      <c r="C57" s="190" t="s">
        <v>7</v>
      </c>
      <c r="D57" s="185" t="s">
        <v>50</v>
      </c>
      <c r="E57" s="185"/>
      <c r="F57" s="185"/>
      <c r="G57" s="208"/>
      <c r="H57" s="235">
        <v>-50272652</v>
      </c>
      <c r="I57" s="169">
        <v>0</v>
      </c>
      <c r="J57" s="217">
        <f t="shared" si="2"/>
        <v>-50272652</v>
      </c>
      <c r="K57" s="235">
        <v>-43424286</v>
      </c>
      <c r="L57" s="169">
        <v>0</v>
      </c>
      <c r="M57" s="217">
        <f t="shared" si="3"/>
        <v>-43424286</v>
      </c>
      <c r="N57" s="181"/>
      <c r="P57" s="168"/>
    </row>
    <row r="58" spans="1:16" s="168" customFormat="1" ht="16.5" thickBot="1" x14ac:dyDescent="0.3">
      <c r="A58" s="180"/>
      <c r="B58" s="197" t="s">
        <v>47</v>
      </c>
      <c r="C58" s="191" t="s">
        <v>207</v>
      </c>
      <c r="D58" s="186"/>
      <c r="E58" s="186"/>
      <c r="F58" s="186"/>
      <c r="G58" s="207" t="s">
        <v>204</v>
      </c>
      <c r="H58" s="238">
        <v>45772146</v>
      </c>
      <c r="I58" s="239">
        <v>19630256</v>
      </c>
      <c r="J58" s="216">
        <f t="shared" si="2"/>
        <v>65402402</v>
      </c>
      <c r="K58" s="238">
        <v>30880087</v>
      </c>
      <c r="L58" s="239">
        <v>8695829</v>
      </c>
      <c r="M58" s="216">
        <f t="shared" si="3"/>
        <v>39575916</v>
      </c>
      <c r="N58" s="182"/>
    </row>
    <row r="59" spans="1:16" x14ac:dyDescent="0.25">
      <c r="A59" s="172"/>
      <c r="B59" s="184"/>
      <c r="C59" s="192"/>
      <c r="D59" s="185"/>
      <c r="E59" s="185"/>
      <c r="F59" s="185"/>
      <c r="G59" s="211"/>
      <c r="H59" s="160"/>
      <c r="I59" s="170"/>
      <c r="J59" s="220"/>
      <c r="K59" s="160"/>
      <c r="L59" s="170"/>
      <c r="M59" s="220"/>
      <c r="N59" s="181"/>
      <c r="P59" s="168"/>
    </row>
    <row r="60" spans="1:16" s="232" customFormat="1" ht="16.5" thickBot="1" x14ac:dyDescent="0.3">
      <c r="A60" s="180"/>
      <c r="B60" s="198"/>
      <c r="C60" s="199" t="s">
        <v>208</v>
      </c>
      <c r="D60" s="200"/>
      <c r="E60" s="200"/>
      <c r="F60" s="200"/>
      <c r="G60" s="214" t="s">
        <v>180</v>
      </c>
      <c r="H60" s="230">
        <f>H58+H55+H52+H49+H46+H45+H44+H41+H37+H27+H24+H19+H13+H9</f>
        <v>1557525514</v>
      </c>
      <c r="I60" s="231">
        <f>I58+I55+I52+I49+I46+I45+I44+I41+I37+I27+I24+I19+I13+I9</f>
        <v>6991733282</v>
      </c>
      <c r="J60" s="221">
        <f>H60+I60</f>
        <v>8549258796</v>
      </c>
      <c r="K60" s="230">
        <f>K58+K55+K52+K49+K46+K45+K44+K41+K37+K27+K24+K19+K13+K9</f>
        <v>1059655390</v>
      </c>
      <c r="L60" s="231">
        <f>L58+L55+L52+L49+L46+L45+L44+L41+L37+L27+L24+L19+L13+L9</f>
        <v>4132547495</v>
      </c>
      <c r="M60" s="221">
        <f>K60+L60</f>
        <v>5192202885</v>
      </c>
      <c r="N60" s="182"/>
    </row>
    <row r="61" spans="1:16" s="175" customFormat="1" ht="16.5" thickTop="1" x14ac:dyDescent="0.25">
      <c r="A61" s="172"/>
      <c r="B61" s="184" t="s">
        <v>160</v>
      </c>
      <c r="C61" s="192"/>
      <c r="D61" s="185"/>
      <c r="E61" s="185"/>
      <c r="F61" s="185"/>
      <c r="G61" s="204"/>
      <c r="H61" s="185"/>
      <c r="I61" s="185"/>
      <c r="J61" s="185"/>
      <c r="K61" s="185"/>
      <c r="L61" s="185"/>
      <c r="M61" s="185"/>
      <c r="N61" s="181"/>
    </row>
    <row r="62" spans="1:16" s="175" customFormat="1" ht="16.5" thickBot="1" x14ac:dyDescent="0.3">
      <c r="A62" s="172"/>
      <c r="B62" s="201"/>
      <c r="C62" s="202"/>
      <c r="D62" s="203"/>
      <c r="E62" s="203"/>
      <c r="F62" s="203"/>
      <c r="G62" s="205"/>
      <c r="H62" s="203"/>
      <c r="I62" s="203"/>
      <c r="J62" s="203"/>
      <c r="K62" s="203"/>
      <c r="L62" s="203"/>
      <c r="M62" s="203"/>
      <c r="N62" s="183"/>
    </row>
    <row r="63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="75" zoomScaleNormal="75" workbookViewId="0">
      <selection activeCell="E44" sqref="E44"/>
    </sheetView>
  </sheetViews>
  <sheetFormatPr defaultColWidth="9.140625" defaultRowHeight="15.75" x14ac:dyDescent="0.25"/>
  <cols>
    <col min="1" max="1" width="5" style="112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1" customWidth="1"/>
    <col min="15" max="16384" width="9.140625" style="2"/>
  </cols>
  <sheetData>
    <row r="1" spans="1:14" ht="16.5" thickBot="1" x14ac:dyDescent="0.3"/>
    <row r="2" spans="1:14" ht="16.5" thickTop="1" x14ac:dyDescent="0.25">
      <c r="B2" s="132"/>
      <c r="C2" s="133"/>
      <c r="D2" s="134"/>
      <c r="E2" s="134"/>
      <c r="F2" s="134"/>
      <c r="G2" s="135"/>
      <c r="H2" s="134"/>
      <c r="I2" s="134"/>
      <c r="J2" s="134"/>
      <c r="K2" s="134"/>
      <c r="L2" s="134"/>
      <c r="M2" s="134"/>
      <c r="N2" s="136"/>
    </row>
    <row r="3" spans="1:14" s="68" customFormat="1" ht="15.75" customHeight="1" x14ac:dyDescent="0.25">
      <c r="A3" s="139"/>
      <c r="B3" s="137"/>
      <c r="C3" s="138"/>
      <c r="D3" s="139"/>
      <c r="E3" s="140"/>
      <c r="F3" s="269" t="str">
        <f>Aktifler!F3</f>
        <v xml:space="preserve"> KIBRIS İKTİSAT BANKASI LTD.</v>
      </c>
      <c r="G3" s="269"/>
      <c r="H3" s="269"/>
      <c r="I3" s="139"/>
      <c r="J3" s="139"/>
      <c r="K3" s="141"/>
      <c r="L3" s="139"/>
      <c r="M3" s="141"/>
      <c r="N3" s="142"/>
    </row>
    <row r="4" spans="1:14" s="68" customFormat="1" x14ac:dyDescent="0.25">
      <c r="A4" s="139"/>
      <c r="B4" s="137"/>
      <c r="C4" s="138"/>
      <c r="D4" s="139"/>
      <c r="E4" s="140"/>
      <c r="F4" s="269" t="s">
        <v>226</v>
      </c>
      <c r="G4" s="269"/>
      <c r="H4" s="269"/>
      <c r="I4" s="138"/>
      <c r="J4" s="138"/>
      <c r="K4" s="138"/>
      <c r="L4" s="138"/>
      <c r="M4" s="138"/>
      <c r="N4" s="142"/>
    </row>
    <row r="5" spans="1:14" s="68" customFormat="1" x14ac:dyDescent="0.25">
      <c r="A5" s="139"/>
      <c r="B5" s="137"/>
      <c r="C5" s="138"/>
      <c r="D5" s="140"/>
      <c r="E5" s="143"/>
      <c r="F5" s="270" t="s">
        <v>228</v>
      </c>
      <c r="G5" s="270"/>
      <c r="H5" s="270"/>
      <c r="I5" s="138"/>
      <c r="J5" s="138"/>
      <c r="K5" s="138"/>
      <c r="L5" s="138"/>
      <c r="M5" s="138"/>
      <c r="N5" s="142"/>
    </row>
    <row r="6" spans="1:14" x14ac:dyDescent="0.25">
      <c r="B6" s="110"/>
      <c r="C6" s="112"/>
      <c r="D6" s="112"/>
      <c r="E6" s="112"/>
      <c r="F6" s="112"/>
      <c r="G6" s="111"/>
      <c r="H6" s="112"/>
      <c r="I6" s="144" t="s">
        <v>0</v>
      </c>
      <c r="J6" s="111"/>
      <c r="K6" s="271" t="s">
        <v>1</v>
      </c>
      <c r="L6" s="268"/>
      <c r="M6" s="268"/>
      <c r="N6" s="145"/>
    </row>
    <row r="7" spans="1:14" ht="22.5" customHeight="1" thickBot="1" x14ac:dyDescent="0.3">
      <c r="B7" s="110"/>
      <c r="C7" s="112" t="s">
        <v>51</v>
      </c>
      <c r="D7" s="108"/>
      <c r="E7" s="112"/>
      <c r="F7" s="112"/>
      <c r="G7" s="111" t="s">
        <v>164</v>
      </c>
      <c r="H7" s="112"/>
      <c r="I7" s="233" t="str">
        <f>Aktifler!I7</f>
        <v>(31.12.2022)</v>
      </c>
      <c r="J7" s="146"/>
      <c r="K7" s="112"/>
      <c r="L7" s="233" t="str">
        <f>Aktifler!L7</f>
        <v>(31.12.2021)</v>
      </c>
      <c r="M7" s="112"/>
      <c r="N7" s="145"/>
    </row>
    <row r="8" spans="1:14" ht="16.5" thickTop="1" x14ac:dyDescent="0.25">
      <c r="B8" s="102"/>
      <c r="C8" s="103"/>
      <c r="D8" s="104"/>
      <c r="E8" s="104"/>
      <c r="F8" s="105"/>
      <c r="G8" s="106"/>
      <c r="H8" s="147" t="s">
        <v>155</v>
      </c>
      <c r="I8" s="148" t="s">
        <v>156</v>
      </c>
      <c r="J8" s="149" t="s">
        <v>98</v>
      </c>
      <c r="K8" s="147" t="s">
        <v>155</v>
      </c>
      <c r="L8" s="148" t="s">
        <v>156</v>
      </c>
      <c r="M8" s="149" t="s">
        <v>98</v>
      </c>
      <c r="N8" s="145"/>
    </row>
    <row r="9" spans="1:14" s="71" customFormat="1" ht="16.5" thickBot="1" x14ac:dyDescent="0.3">
      <c r="A9" s="108"/>
      <c r="B9" s="107" t="s">
        <v>3</v>
      </c>
      <c r="C9" s="108" t="s">
        <v>165</v>
      </c>
      <c r="D9" s="108"/>
      <c r="E9" s="108"/>
      <c r="F9" s="108"/>
      <c r="G9" s="109" t="s">
        <v>206</v>
      </c>
      <c r="H9" s="94">
        <f>H10+H11+H12+H13+H14+H15</f>
        <v>975243736</v>
      </c>
      <c r="I9" s="95">
        <f>I10+I11+I12+I13+I14+I15</f>
        <v>6932820326</v>
      </c>
      <c r="J9" s="83">
        <f t="shared" ref="J9:J57" si="0">H9+I9</f>
        <v>7908064062</v>
      </c>
      <c r="K9" s="94">
        <f>K10+K11+K12+K13+K14+K15</f>
        <v>731817137</v>
      </c>
      <c r="L9" s="95">
        <f>L10+L11+L12+L13+L14+L15</f>
        <v>4054044046</v>
      </c>
      <c r="M9" s="83">
        <f t="shared" ref="M9:M57" si="1">K9+L9</f>
        <v>4785861183</v>
      </c>
      <c r="N9" s="150"/>
    </row>
    <row r="10" spans="1:14" x14ac:dyDescent="0.25">
      <c r="B10" s="110"/>
      <c r="C10" s="111" t="s">
        <v>5</v>
      </c>
      <c r="D10" s="112" t="s">
        <v>52</v>
      </c>
      <c r="E10" s="112"/>
      <c r="F10" s="112"/>
      <c r="G10" s="113"/>
      <c r="H10" s="242">
        <v>743263366</v>
      </c>
      <c r="I10" s="243">
        <v>4811596704</v>
      </c>
      <c r="J10" s="84">
        <f t="shared" si="0"/>
        <v>5554860070</v>
      </c>
      <c r="K10" s="242">
        <v>544092576</v>
      </c>
      <c r="L10" s="243">
        <v>2688637824</v>
      </c>
      <c r="M10" s="84">
        <f t="shared" si="1"/>
        <v>3232730400</v>
      </c>
      <c r="N10" s="145"/>
    </row>
    <row r="11" spans="1:14" x14ac:dyDescent="0.25">
      <c r="B11" s="110"/>
      <c r="C11" s="111" t="s">
        <v>7</v>
      </c>
      <c r="D11" s="114" t="s">
        <v>53</v>
      </c>
      <c r="E11" s="112"/>
      <c r="F11" s="112"/>
      <c r="G11" s="113"/>
      <c r="H11" s="242">
        <v>14994114</v>
      </c>
      <c r="I11" s="243">
        <v>273236506</v>
      </c>
      <c r="J11" s="84">
        <f t="shared" si="0"/>
        <v>288230620</v>
      </c>
      <c r="K11" s="242">
        <v>36167425</v>
      </c>
      <c r="L11" s="243">
        <v>148700467</v>
      </c>
      <c r="M11" s="84">
        <f t="shared" si="1"/>
        <v>184867892</v>
      </c>
      <c r="N11" s="145"/>
    </row>
    <row r="12" spans="1:14" x14ac:dyDescent="0.25">
      <c r="B12" s="110"/>
      <c r="C12" s="111" t="s">
        <v>9</v>
      </c>
      <c r="D12" s="112" t="s">
        <v>54</v>
      </c>
      <c r="E12" s="112"/>
      <c r="F12" s="112"/>
      <c r="G12" s="113"/>
      <c r="H12" s="242">
        <v>179118182</v>
      </c>
      <c r="I12" s="243">
        <v>1643118488</v>
      </c>
      <c r="J12" s="84">
        <f t="shared" si="0"/>
        <v>1822236670</v>
      </c>
      <c r="K12" s="242">
        <v>119844717</v>
      </c>
      <c r="L12" s="243">
        <v>1096153763</v>
      </c>
      <c r="M12" s="84">
        <f t="shared" si="1"/>
        <v>1215998480</v>
      </c>
      <c r="N12" s="145"/>
    </row>
    <row r="13" spans="1:14" x14ac:dyDescent="0.25">
      <c r="B13" s="110"/>
      <c r="C13" s="111" t="s">
        <v>21</v>
      </c>
      <c r="D13" s="112" t="s">
        <v>56</v>
      </c>
      <c r="E13" s="112"/>
      <c r="F13" s="112"/>
      <c r="G13" s="113"/>
      <c r="H13" s="242">
        <v>7314408</v>
      </c>
      <c r="I13" s="243">
        <v>45386432</v>
      </c>
      <c r="J13" s="84">
        <f t="shared" si="0"/>
        <v>52700840</v>
      </c>
      <c r="K13" s="242">
        <v>13864254</v>
      </c>
      <c r="L13" s="243">
        <v>37023021</v>
      </c>
      <c r="M13" s="84">
        <f t="shared" si="1"/>
        <v>50887275</v>
      </c>
      <c r="N13" s="145"/>
    </row>
    <row r="14" spans="1:14" x14ac:dyDescent="0.25">
      <c r="B14" s="110"/>
      <c r="C14" s="111" t="s">
        <v>55</v>
      </c>
      <c r="D14" s="112" t="s">
        <v>58</v>
      </c>
      <c r="E14" s="112"/>
      <c r="F14" s="112"/>
      <c r="G14" s="113"/>
      <c r="H14" s="242">
        <v>30553666</v>
      </c>
      <c r="I14" s="243">
        <v>159482196</v>
      </c>
      <c r="J14" s="84">
        <f t="shared" si="0"/>
        <v>190035862</v>
      </c>
      <c r="K14" s="242">
        <v>17848165</v>
      </c>
      <c r="L14" s="243">
        <v>83528971</v>
      </c>
      <c r="M14" s="84">
        <f t="shared" si="1"/>
        <v>101377136</v>
      </c>
      <c r="N14" s="145"/>
    </row>
    <row r="15" spans="1:14" x14ac:dyDescent="0.25">
      <c r="B15" s="110"/>
      <c r="C15" s="111" t="s">
        <v>57</v>
      </c>
      <c r="D15" s="112" t="s">
        <v>61</v>
      </c>
      <c r="E15" s="112"/>
      <c r="F15" s="112"/>
      <c r="G15" s="113"/>
      <c r="H15" s="242">
        <v>0</v>
      </c>
      <c r="I15" s="243"/>
      <c r="J15" s="84">
        <f t="shared" si="0"/>
        <v>0</v>
      </c>
      <c r="K15" s="242">
        <v>0</v>
      </c>
      <c r="L15" s="243">
        <v>0</v>
      </c>
      <c r="M15" s="84">
        <f t="shared" si="1"/>
        <v>0</v>
      </c>
      <c r="N15" s="145"/>
    </row>
    <row r="16" spans="1:14" s="71" customFormat="1" ht="16.5" thickBot="1" x14ac:dyDescent="0.3">
      <c r="A16" s="108"/>
      <c r="B16" s="107" t="s">
        <v>62</v>
      </c>
      <c r="C16" s="115" t="s">
        <v>218</v>
      </c>
      <c r="D16" s="108"/>
      <c r="E16" s="108"/>
      <c r="F16" s="108"/>
      <c r="G16" s="116" t="s">
        <v>166</v>
      </c>
      <c r="H16" s="256">
        <v>0</v>
      </c>
      <c r="I16" s="257">
        <v>0</v>
      </c>
      <c r="J16" s="85">
        <f t="shared" si="0"/>
        <v>0</v>
      </c>
      <c r="K16" s="74">
        <v>0</v>
      </c>
      <c r="L16" s="75">
        <v>0</v>
      </c>
      <c r="M16" s="85">
        <f t="shared" si="1"/>
        <v>0</v>
      </c>
      <c r="N16" s="150"/>
    </row>
    <row r="17" spans="1:14" s="71" customFormat="1" ht="16.5" thickBot="1" x14ac:dyDescent="0.3">
      <c r="A17" s="108"/>
      <c r="B17" s="107" t="s">
        <v>15</v>
      </c>
      <c r="C17" s="115" t="s">
        <v>169</v>
      </c>
      <c r="D17" s="108"/>
      <c r="E17" s="108"/>
      <c r="F17" s="108"/>
      <c r="G17" s="117" t="s">
        <v>167</v>
      </c>
      <c r="H17" s="96">
        <f>H18+H19</f>
        <v>0</v>
      </c>
      <c r="I17" s="97">
        <f>I18+I19</f>
        <v>0</v>
      </c>
      <c r="J17" s="86">
        <f t="shared" si="0"/>
        <v>0</v>
      </c>
      <c r="K17" s="96">
        <f>K18+K19</f>
        <v>0</v>
      </c>
      <c r="L17" s="97">
        <f>L18+L19</f>
        <v>0</v>
      </c>
      <c r="M17" s="86">
        <f t="shared" si="1"/>
        <v>0</v>
      </c>
      <c r="N17" s="150"/>
    </row>
    <row r="18" spans="1:14" x14ac:dyDescent="0.25">
      <c r="B18" s="110"/>
      <c r="C18" s="111" t="s">
        <v>5</v>
      </c>
      <c r="D18" s="112" t="s">
        <v>147</v>
      </c>
      <c r="E18" s="112"/>
      <c r="F18" s="112"/>
      <c r="G18" s="113"/>
      <c r="H18" s="72">
        <v>0</v>
      </c>
      <c r="I18" s="73">
        <v>0</v>
      </c>
      <c r="J18" s="84">
        <f t="shared" si="0"/>
        <v>0</v>
      </c>
      <c r="K18" s="72">
        <v>0</v>
      </c>
      <c r="L18" s="73">
        <v>0</v>
      </c>
      <c r="M18" s="84">
        <f t="shared" si="1"/>
        <v>0</v>
      </c>
      <c r="N18" s="145"/>
    </row>
    <row r="19" spans="1:14" x14ac:dyDescent="0.25">
      <c r="B19" s="110"/>
      <c r="C19" s="111" t="s">
        <v>7</v>
      </c>
      <c r="D19" s="112" t="s">
        <v>63</v>
      </c>
      <c r="E19" s="112"/>
      <c r="F19" s="112"/>
      <c r="G19" s="113"/>
      <c r="H19" s="98">
        <f>H20+H21+H22</f>
        <v>0</v>
      </c>
      <c r="I19" s="99">
        <f>I20+I21+I22</f>
        <v>0</v>
      </c>
      <c r="J19" s="84">
        <f t="shared" si="0"/>
        <v>0</v>
      </c>
      <c r="K19" s="98">
        <f>K20+K21+K22</f>
        <v>0</v>
      </c>
      <c r="L19" s="99">
        <f>L20+L21+L22</f>
        <v>0</v>
      </c>
      <c r="M19" s="84">
        <f t="shared" si="1"/>
        <v>0</v>
      </c>
      <c r="N19" s="145"/>
    </row>
    <row r="20" spans="1:14" x14ac:dyDescent="0.25">
      <c r="B20" s="110"/>
      <c r="C20" s="118"/>
      <c r="D20" s="114" t="s">
        <v>64</v>
      </c>
      <c r="E20" s="112"/>
      <c r="F20" s="112"/>
      <c r="G20" s="119"/>
      <c r="H20" s="76">
        <v>0</v>
      </c>
      <c r="I20" s="77">
        <v>0</v>
      </c>
      <c r="J20" s="87">
        <f t="shared" si="0"/>
        <v>0</v>
      </c>
      <c r="K20" s="76">
        <v>0</v>
      </c>
      <c r="L20" s="77">
        <v>0</v>
      </c>
      <c r="M20" s="87">
        <f t="shared" si="1"/>
        <v>0</v>
      </c>
      <c r="N20" s="145"/>
    </row>
    <row r="21" spans="1:14" x14ac:dyDescent="0.25">
      <c r="B21" s="110"/>
      <c r="C21" s="118"/>
      <c r="D21" s="114" t="s">
        <v>65</v>
      </c>
      <c r="E21" s="112"/>
      <c r="F21" s="112"/>
      <c r="G21" s="120"/>
      <c r="H21" s="76">
        <v>0</v>
      </c>
      <c r="I21" s="77">
        <v>0</v>
      </c>
      <c r="J21" s="88">
        <f t="shared" si="0"/>
        <v>0</v>
      </c>
      <c r="K21" s="76">
        <v>0</v>
      </c>
      <c r="L21" s="77">
        <v>0</v>
      </c>
      <c r="M21" s="88">
        <f t="shared" si="1"/>
        <v>0</v>
      </c>
      <c r="N21" s="145"/>
    </row>
    <row r="22" spans="1:14" x14ac:dyDescent="0.25">
      <c r="B22" s="110"/>
      <c r="C22" s="118"/>
      <c r="D22" s="112" t="s">
        <v>66</v>
      </c>
      <c r="E22" s="112"/>
      <c r="F22" s="112"/>
      <c r="G22" s="120"/>
      <c r="H22" s="76">
        <v>0</v>
      </c>
      <c r="I22" s="77">
        <v>0</v>
      </c>
      <c r="J22" s="88">
        <f t="shared" si="0"/>
        <v>0</v>
      </c>
      <c r="K22" s="76">
        <v>0</v>
      </c>
      <c r="L22" s="77">
        <v>0</v>
      </c>
      <c r="M22" s="88">
        <f t="shared" si="1"/>
        <v>0</v>
      </c>
      <c r="N22" s="145"/>
    </row>
    <row r="23" spans="1:14" s="71" customFormat="1" ht="16.5" thickBot="1" x14ac:dyDescent="0.3">
      <c r="A23" s="108"/>
      <c r="B23" s="107" t="s">
        <v>67</v>
      </c>
      <c r="C23" s="115" t="s">
        <v>173</v>
      </c>
      <c r="D23" s="108"/>
      <c r="E23" s="108"/>
      <c r="F23" s="108"/>
      <c r="G23" s="109" t="s">
        <v>168</v>
      </c>
      <c r="H23" s="69">
        <v>0</v>
      </c>
      <c r="I23" s="70">
        <v>0</v>
      </c>
      <c r="J23" s="83">
        <f t="shared" si="0"/>
        <v>0</v>
      </c>
      <c r="K23" s="69">
        <v>0</v>
      </c>
      <c r="L23" s="70">
        <v>0</v>
      </c>
      <c r="M23" s="83">
        <f t="shared" si="1"/>
        <v>0</v>
      </c>
      <c r="N23" s="150"/>
    </row>
    <row r="24" spans="1:14" s="71" customFormat="1" ht="16.5" thickBot="1" x14ac:dyDescent="0.3">
      <c r="A24" s="108"/>
      <c r="B24" s="107" t="s">
        <v>17</v>
      </c>
      <c r="C24" s="115" t="s">
        <v>171</v>
      </c>
      <c r="D24" s="108"/>
      <c r="E24" s="108"/>
      <c r="F24" s="108"/>
      <c r="G24" s="109" t="s">
        <v>172</v>
      </c>
      <c r="H24" s="94">
        <f>H25+H26+H27</f>
        <v>0</v>
      </c>
      <c r="I24" s="95">
        <f>I25+I26+I27</f>
        <v>0</v>
      </c>
      <c r="J24" s="83">
        <f t="shared" si="0"/>
        <v>0</v>
      </c>
      <c r="K24" s="94">
        <f>K25+K26+K27</f>
        <v>0</v>
      </c>
      <c r="L24" s="95">
        <f>L25+L26+L27</f>
        <v>0</v>
      </c>
      <c r="M24" s="83">
        <f t="shared" si="1"/>
        <v>0</v>
      </c>
      <c r="N24" s="150"/>
    </row>
    <row r="25" spans="1:14" x14ac:dyDescent="0.25">
      <c r="B25" s="110"/>
      <c r="C25" s="111" t="s">
        <v>5</v>
      </c>
      <c r="D25" s="112" t="s">
        <v>68</v>
      </c>
      <c r="E25" s="112"/>
      <c r="F25" s="112"/>
      <c r="G25" s="113"/>
      <c r="H25" s="72">
        <v>0</v>
      </c>
      <c r="I25" s="73">
        <v>0</v>
      </c>
      <c r="J25" s="84">
        <f t="shared" si="0"/>
        <v>0</v>
      </c>
      <c r="K25" s="72">
        <v>0</v>
      </c>
      <c r="L25" s="73">
        <v>0</v>
      </c>
      <c r="M25" s="84">
        <f t="shared" si="1"/>
        <v>0</v>
      </c>
      <c r="N25" s="145"/>
    </row>
    <row r="26" spans="1:14" x14ac:dyDescent="0.25">
      <c r="B26" s="110"/>
      <c r="C26" s="111" t="s">
        <v>7</v>
      </c>
      <c r="D26" s="112" t="s">
        <v>69</v>
      </c>
      <c r="E26" s="112"/>
      <c r="F26" s="112"/>
      <c r="G26" s="113"/>
      <c r="H26" s="72">
        <v>0</v>
      </c>
      <c r="I26" s="73">
        <v>0</v>
      </c>
      <c r="J26" s="84">
        <f t="shared" si="0"/>
        <v>0</v>
      </c>
      <c r="K26" s="72">
        <v>0</v>
      </c>
      <c r="L26" s="73">
        <v>0</v>
      </c>
      <c r="M26" s="84">
        <f t="shared" si="1"/>
        <v>0</v>
      </c>
      <c r="N26" s="145"/>
    </row>
    <row r="27" spans="1:14" x14ac:dyDescent="0.25">
      <c r="B27" s="110"/>
      <c r="C27" s="111" t="s">
        <v>9</v>
      </c>
      <c r="D27" s="112" t="s">
        <v>70</v>
      </c>
      <c r="E27" s="112"/>
      <c r="F27" s="112"/>
      <c r="G27" s="113"/>
      <c r="H27" s="72">
        <v>0</v>
      </c>
      <c r="I27" s="73">
        <v>0</v>
      </c>
      <c r="J27" s="84">
        <f t="shared" si="0"/>
        <v>0</v>
      </c>
      <c r="K27" s="72">
        <v>0</v>
      </c>
      <c r="L27" s="73">
        <v>0</v>
      </c>
      <c r="M27" s="84">
        <f t="shared" si="1"/>
        <v>0</v>
      </c>
      <c r="N27" s="145"/>
    </row>
    <row r="28" spans="1:14" s="71" customFormat="1" ht="16.5" thickBot="1" x14ac:dyDescent="0.3">
      <c r="A28" s="108"/>
      <c r="B28" s="107" t="s">
        <v>71</v>
      </c>
      <c r="C28" s="121" t="s">
        <v>72</v>
      </c>
      <c r="D28" s="108"/>
      <c r="E28" s="108"/>
      <c r="F28" s="108"/>
      <c r="G28" s="109"/>
      <c r="H28" s="94">
        <f>H29+H30+H31</f>
        <v>5635181</v>
      </c>
      <c r="I28" s="95">
        <f>I29+I30+I31</f>
        <v>18593199</v>
      </c>
      <c r="J28" s="83">
        <f t="shared" si="0"/>
        <v>24228380</v>
      </c>
      <c r="K28" s="94">
        <f>K29+K30+K31</f>
        <v>5046066</v>
      </c>
      <c r="L28" s="95">
        <f>L29+L30+L31</f>
        <v>13057401</v>
      </c>
      <c r="M28" s="83">
        <f t="shared" si="1"/>
        <v>18103467</v>
      </c>
      <c r="N28" s="150"/>
    </row>
    <row r="29" spans="1:14" x14ac:dyDescent="0.25">
      <c r="B29" s="110"/>
      <c r="C29" s="111" t="s">
        <v>5</v>
      </c>
      <c r="D29" s="112" t="s">
        <v>73</v>
      </c>
      <c r="E29" s="112"/>
      <c r="F29" s="112"/>
      <c r="G29" s="113"/>
      <c r="H29" s="242">
        <v>4821528</v>
      </c>
      <c r="I29" s="243">
        <v>12432477</v>
      </c>
      <c r="J29" s="84">
        <f t="shared" si="0"/>
        <v>17254005</v>
      </c>
      <c r="K29" s="242">
        <v>4327678</v>
      </c>
      <c r="L29" s="243">
        <v>9695612</v>
      </c>
      <c r="M29" s="84">
        <f t="shared" si="1"/>
        <v>14023290</v>
      </c>
      <c r="N29" s="145"/>
    </row>
    <row r="30" spans="1:14" x14ac:dyDescent="0.25">
      <c r="B30" s="110"/>
      <c r="C30" s="111" t="s">
        <v>7</v>
      </c>
      <c r="D30" s="112" t="s">
        <v>74</v>
      </c>
      <c r="E30" s="112"/>
      <c r="F30" s="112"/>
      <c r="G30" s="113"/>
      <c r="H30" s="242">
        <v>0</v>
      </c>
      <c r="I30" s="243">
        <v>0</v>
      </c>
      <c r="J30" s="84">
        <f t="shared" si="0"/>
        <v>0</v>
      </c>
      <c r="K30" s="242">
        <v>0</v>
      </c>
      <c r="L30" s="243">
        <v>0</v>
      </c>
      <c r="M30" s="84">
        <f t="shared" si="1"/>
        <v>0</v>
      </c>
      <c r="N30" s="145"/>
    </row>
    <row r="31" spans="1:14" x14ac:dyDescent="0.25">
      <c r="B31" s="110"/>
      <c r="C31" s="111" t="s">
        <v>9</v>
      </c>
      <c r="D31" s="112" t="s">
        <v>10</v>
      </c>
      <c r="E31" s="112"/>
      <c r="F31" s="112"/>
      <c r="G31" s="113"/>
      <c r="H31" s="242">
        <v>813653</v>
      </c>
      <c r="I31" s="243">
        <v>6160722</v>
      </c>
      <c r="J31" s="84">
        <f t="shared" si="0"/>
        <v>6974375</v>
      </c>
      <c r="K31" s="242">
        <v>718388</v>
      </c>
      <c r="L31" s="243">
        <v>3361789</v>
      </c>
      <c r="M31" s="84">
        <f t="shared" si="1"/>
        <v>4080177</v>
      </c>
      <c r="N31" s="145"/>
    </row>
    <row r="32" spans="1:14" s="71" customFormat="1" ht="16.5" thickBot="1" x14ac:dyDescent="0.3">
      <c r="A32" s="108"/>
      <c r="B32" s="107" t="s">
        <v>75</v>
      </c>
      <c r="C32" s="121" t="s">
        <v>219</v>
      </c>
      <c r="D32" s="108"/>
      <c r="E32" s="108"/>
      <c r="F32" s="108"/>
      <c r="G32" s="109"/>
      <c r="H32" s="94">
        <f>H33+H34</f>
        <v>0</v>
      </c>
      <c r="I32" s="95">
        <f>I33+I34</f>
        <v>0</v>
      </c>
      <c r="J32" s="83">
        <f t="shared" si="0"/>
        <v>0</v>
      </c>
      <c r="K32" s="94">
        <f>K33+K34</f>
        <v>0</v>
      </c>
      <c r="L32" s="95">
        <f>L33+L34</f>
        <v>0</v>
      </c>
      <c r="M32" s="83">
        <f t="shared" si="1"/>
        <v>0</v>
      </c>
      <c r="N32" s="150"/>
    </row>
    <row r="33" spans="1:14" x14ac:dyDescent="0.25">
      <c r="B33" s="110"/>
      <c r="C33" s="111" t="s">
        <v>5</v>
      </c>
      <c r="D33" s="112" t="s">
        <v>76</v>
      </c>
      <c r="E33" s="112"/>
      <c r="F33" s="112"/>
      <c r="G33" s="113"/>
      <c r="H33" s="72">
        <v>0</v>
      </c>
      <c r="I33" s="73">
        <v>0</v>
      </c>
      <c r="J33" s="84">
        <f t="shared" si="0"/>
        <v>0</v>
      </c>
      <c r="K33" s="72">
        <v>0</v>
      </c>
      <c r="L33" s="73">
        <v>0</v>
      </c>
      <c r="M33" s="84">
        <f t="shared" si="1"/>
        <v>0</v>
      </c>
      <c r="N33" s="145"/>
    </row>
    <row r="34" spans="1:14" x14ac:dyDescent="0.25">
      <c r="B34" s="110"/>
      <c r="C34" s="111" t="s">
        <v>7</v>
      </c>
      <c r="D34" s="112" t="s">
        <v>77</v>
      </c>
      <c r="E34" s="112"/>
      <c r="F34" s="112"/>
      <c r="G34" s="113"/>
      <c r="H34" s="72">
        <v>0</v>
      </c>
      <c r="I34" s="73">
        <v>0</v>
      </c>
      <c r="J34" s="84">
        <f t="shared" si="0"/>
        <v>0</v>
      </c>
      <c r="K34" s="72">
        <v>0</v>
      </c>
      <c r="L34" s="73">
        <v>0</v>
      </c>
      <c r="M34" s="84">
        <f t="shared" si="1"/>
        <v>0</v>
      </c>
      <c r="N34" s="145"/>
    </row>
    <row r="35" spans="1:14" s="71" customFormat="1" ht="16.5" thickBot="1" x14ac:dyDescent="0.3">
      <c r="A35" s="108"/>
      <c r="B35" s="107" t="s">
        <v>32</v>
      </c>
      <c r="C35" s="115" t="s">
        <v>78</v>
      </c>
      <c r="D35" s="108"/>
      <c r="E35" s="108"/>
      <c r="F35" s="108"/>
      <c r="G35" s="109"/>
      <c r="H35" s="244">
        <v>7349665</v>
      </c>
      <c r="I35" s="245">
        <v>1449350</v>
      </c>
      <c r="J35" s="83">
        <f t="shared" si="0"/>
        <v>8799015</v>
      </c>
      <c r="K35" s="244">
        <v>5790618</v>
      </c>
      <c r="L35" s="245">
        <v>1056026</v>
      </c>
      <c r="M35" s="83">
        <f t="shared" si="1"/>
        <v>6846644</v>
      </c>
      <c r="N35" s="150"/>
    </row>
    <row r="36" spans="1:14" s="71" customFormat="1" ht="16.5" thickBot="1" x14ac:dyDescent="0.3">
      <c r="A36" s="108"/>
      <c r="B36" s="107" t="s">
        <v>36</v>
      </c>
      <c r="C36" s="115" t="s">
        <v>79</v>
      </c>
      <c r="D36" s="108"/>
      <c r="E36" s="108"/>
      <c r="F36" s="108"/>
      <c r="G36" s="109"/>
      <c r="H36" s="240">
        <v>0</v>
      </c>
      <c r="I36" s="240">
        <v>0</v>
      </c>
      <c r="J36" s="83">
        <f t="shared" si="0"/>
        <v>0</v>
      </c>
      <c r="K36" s="240">
        <v>0</v>
      </c>
      <c r="L36" s="240">
        <v>0</v>
      </c>
      <c r="M36" s="83">
        <f t="shared" si="1"/>
        <v>0</v>
      </c>
      <c r="N36" s="150"/>
    </row>
    <row r="37" spans="1:14" s="71" customFormat="1" ht="16.5" thickBot="1" x14ac:dyDescent="0.3">
      <c r="A37" s="108"/>
      <c r="B37" s="107" t="s">
        <v>39</v>
      </c>
      <c r="C37" s="115" t="s">
        <v>175</v>
      </c>
      <c r="D37" s="108"/>
      <c r="E37" s="108"/>
      <c r="F37" s="108"/>
      <c r="G37" s="109" t="s">
        <v>170</v>
      </c>
      <c r="H37" s="240">
        <v>31511137</v>
      </c>
      <c r="I37" s="241">
        <v>927742</v>
      </c>
      <c r="J37" s="83">
        <f t="shared" si="0"/>
        <v>32438879</v>
      </c>
      <c r="K37" s="240">
        <v>17781834</v>
      </c>
      <c r="L37" s="241">
        <v>593550</v>
      </c>
      <c r="M37" s="83">
        <f t="shared" si="1"/>
        <v>18375384</v>
      </c>
      <c r="N37" s="150"/>
    </row>
    <row r="38" spans="1:14" s="71" customFormat="1" ht="16.5" thickBot="1" x14ac:dyDescent="0.3">
      <c r="A38" s="108"/>
      <c r="B38" s="107" t="s">
        <v>40</v>
      </c>
      <c r="C38" s="115" t="s">
        <v>80</v>
      </c>
      <c r="D38" s="108"/>
      <c r="E38" s="108"/>
      <c r="F38" s="108"/>
      <c r="G38" s="109"/>
      <c r="H38" s="94">
        <f>H39+H40+H41+H42</f>
        <v>65580453</v>
      </c>
      <c r="I38" s="95">
        <f>I39+I40+I41+I42</f>
        <v>0</v>
      </c>
      <c r="J38" s="83">
        <f t="shared" si="0"/>
        <v>65580453</v>
      </c>
      <c r="K38" s="94">
        <f>K39+K40+K41+K42</f>
        <v>40225967</v>
      </c>
      <c r="L38" s="95">
        <f>L39+L40+L41+L42</f>
        <v>0</v>
      </c>
      <c r="M38" s="83">
        <f t="shared" si="1"/>
        <v>40225967</v>
      </c>
      <c r="N38" s="150"/>
    </row>
    <row r="39" spans="1:14" x14ac:dyDescent="0.25">
      <c r="B39" s="110"/>
      <c r="C39" s="111" t="s">
        <v>5</v>
      </c>
      <c r="D39" s="112" t="s">
        <v>81</v>
      </c>
      <c r="E39" s="112"/>
      <c r="F39" s="112"/>
      <c r="G39" s="113"/>
      <c r="H39" s="242">
        <v>382075</v>
      </c>
      <c r="I39" s="243">
        <v>0</v>
      </c>
      <c r="J39" s="84">
        <f t="shared" si="0"/>
        <v>382075</v>
      </c>
      <c r="K39" s="242">
        <v>241859</v>
      </c>
      <c r="L39" s="243">
        <v>0</v>
      </c>
      <c r="M39" s="84">
        <f t="shared" si="1"/>
        <v>241859</v>
      </c>
      <c r="N39" s="145"/>
    </row>
    <row r="40" spans="1:14" x14ac:dyDescent="0.25">
      <c r="B40" s="110"/>
      <c r="C40" s="111" t="s">
        <v>7</v>
      </c>
      <c r="D40" s="112" t="s">
        <v>82</v>
      </c>
      <c r="E40" s="112"/>
      <c r="F40" s="112"/>
      <c r="G40" s="113"/>
      <c r="H40" s="242">
        <v>41982732</v>
      </c>
      <c r="I40" s="243">
        <v>0</v>
      </c>
      <c r="J40" s="84">
        <f t="shared" si="0"/>
        <v>41982732</v>
      </c>
      <c r="K40" s="242">
        <v>29634577</v>
      </c>
      <c r="L40" s="243">
        <v>0</v>
      </c>
      <c r="M40" s="84">
        <f t="shared" si="1"/>
        <v>29634577</v>
      </c>
      <c r="N40" s="145"/>
    </row>
    <row r="41" spans="1:14" x14ac:dyDescent="0.25">
      <c r="B41" s="110"/>
      <c r="C41" s="111" t="s">
        <v>9</v>
      </c>
      <c r="D41" s="112" t="s">
        <v>83</v>
      </c>
      <c r="E41" s="112"/>
      <c r="F41" s="112"/>
      <c r="G41" s="113"/>
      <c r="H41" s="242">
        <v>23215646</v>
      </c>
      <c r="I41" s="243">
        <v>0</v>
      </c>
      <c r="J41" s="84">
        <f t="shared" si="0"/>
        <v>23215646</v>
      </c>
      <c r="K41" s="242">
        <v>10349259</v>
      </c>
      <c r="L41" s="243">
        <v>0</v>
      </c>
      <c r="M41" s="84">
        <f t="shared" si="1"/>
        <v>10349259</v>
      </c>
      <c r="N41" s="145"/>
    </row>
    <row r="42" spans="1:14" x14ac:dyDescent="0.25">
      <c r="B42" s="110"/>
      <c r="C42" s="111" t="s">
        <v>21</v>
      </c>
      <c r="D42" s="112" t="s">
        <v>84</v>
      </c>
      <c r="E42" s="112"/>
      <c r="F42" s="112"/>
      <c r="G42" s="113"/>
      <c r="H42" s="242">
        <v>0</v>
      </c>
      <c r="I42" s="243">
        <v>0</v>
      </c>
      <c r="J42" s="84">
        <f t="shared" si="0"/>
        <v>0</v>
      </c>
      <c r="K42" s="242">
        <v>272</v>
      </c>
      <c r="L42" s="243">
        <v>0</v>
      </c>
      <c r="M42" s="84">
        <f t="shared" si="1"/>
        <v>272</v>
      </c>
      <c r="N42" s="145"/>
    </row>
    <row r="43" spans="1:14" s="71" customFormat="1" ht="16.5" thickBot="1" x14ac:dyDescent="0.3">
      <c r="A43" s="108"/>
      <c r="B43" s="107" t="s">
        <v>41</v>
      </c>
      <c r="C43" s="121" t="s">
        <v>177</v>
      </c>
      <c r="D43" s="108"/>
      <c r="E43" s="108"/>
      <c r="F43" s="108"/>
      <c r="G43" s="109" t="s">
        <v>174</v>
      </c>
      <c r="H43" s="244">
        <v>49874857</v>
      </c>
      <c r="I43" s="245">
        <v>38349921</v>
      </c>
      <c r="J43" s="83">
        <f t="shared" si="0"/>
        <v>88224778</v>
      </c>
      <c r="K43" s="244">
        <v>15419765</v>
      </c>
      <c r="L43" s="245">
        <v>16143591</v>
      </c>
      <c r="M43" s="83">
        <f t="shared" si="1"/>
        <v>31563356</v>
      </c>
      <c r="N43" s="150"/>
    </row>
    <row r="44" spans="1:14" s="71" customFormat="1" ht="16.5" thickBot="1" x14ac:dyDescent="0.3">
      <c r="A44" s="108"/>
      <c r="B44" s="107" t="s">
        <v>44</v>
      </c>
      <c r="C44" s="121" t="s">
        <v>179</v>
      </c>
      <c r="D44" s="108"/>
      <c r="E44" s="108"/>
      <c r="F44" s="108"/>
      <c r="G44" s="109" t="s">
        <v>176</v>
      </c>
      <c r="H44" s="94">
        <f>H45+H48+H52+H53+H55</f>
        <v>291226885</v>
      </c>
      <c r="I44" s="95">
        <f>I45+I48+I52+I53+I54+I55</f>
        <v>0</v>
      </c>
      <c r="J44" s="83">
        <f t="shared" si="0"/>
        <v>291226885</v>
      </c>
      <c r="K44" s="94">
        <f>K45+K48+K52+K53+K55</f>
        <v>230831771</v>
      </c>
      <c r="L44" s="95">
        <f>L45+L48+L52+L53+L54+L55</f>
        <v>0</v>
      </c>
      <c r="M44" s="83">
        <f t="shared" si="1"/>
        <v>230831771</v>
      </c>
      <c r="N44" s="150"/>
    </row>
    <row r="45" spans="1:14" x14ac:dyDescent="0.25">
      <c r="B45" s="110"/>
      <c r="C45" s="111" t="s">
        <v>5</v>
      </c>
      <c r="D45" s="112" t="s">
        <v>158</v>
      </c>
      <c r="E45" s="112"/>
      <c r="F45" s="112"/>
      <c r="G45" s="113"/>
      <c r="H45" s="98">
        <f>H46+H47</f>
        <v>93020767</v>
      </c>
      <c r="I45" s="99">
        <f>I46+I47</f>
        <v>0</v>
      </c>
      <c r="J45" s="84">
        <f t="shared" si="0"/>
        <v>93020767</v>
      </c>
      <c r="K45" s="98">
        <f>K46+K47</f>
        <v>93020767</v>
      </c>
      <c r="L45" s="99">
        <f>L46+L47</f>
        <v>0</v>
      </c>
      <c r="M45" s="84">
        <f t="shared" si="1"/>
        <v>93020767</v>
      </c>
      <c r="N45" s="145"/>
    </row>
    <row r="46" spans="1:14" x14ac:dyDescent="0.25">
      <c r="B46" s="110"/>
      <c r="C46" s="118"/>
      <c r="D46" s="112" t="s">
        <v>85</v>
      </c>
      <c r="E46" s="112"/>
      <c r="F46" s="112"/>
      <c r="G46" s="119"/>
      <c r="H46" s="246">
        <v>102517667</v>
      </c>
      <c r="I46" s="258">
        <v>0</v>
      </c>
      <c r="J46" s="84">
        <f t="shared" si="0"/>
        <v>102517667</v>
      </c>
      <c r="K46" s="246">
        <v>102517667</v>
      </c>
      <c r="L46" s="258">
        <v>0</v>
      </c>
      <c r="M46" s="84">
        <f t="shared" si="1"/>
        <v>102517667</v>
      </c>
      <c r="N46" s="145"/>
    </row>
    <row r="47" spans="1:14" x14ac:dyDescent="0.25">
      <c r="B47" s="110"/>
      <c r="C47" s="118"/>
      <c r="D47" s="112" t="s">
        <v>86</v>
      </c>
      <c r="E47" s="112"/>
      <c r="F47" s="112"/>
      <c r="G47" s="120"/>
      <c r="H47" s="247">
        <v>-9496900</v>
      </c>
      <c r="I47" s="259">
        <v>0</v>
      </c>
      <c r="J47" s="84">
        <f t="shared" si="0"/>
        <v>-9496900</v>
      </c>
      <c r="K47" s="247">
        <v>-9496900</v>
      </c>
      <c r="L47" s="259">
        <v>0</v>
      </c>
      <c r="M47" s="84">
        <f t="shared" si="1"/>
        <v>-9496900</v>
      </c>
      <c r="N47" s="145"/>
    </row>
    <row r="48" spans="1:14" x14ac:dyDescent="0.25">
      <c r="B48" s="110"/>
      <c r="C48" s="111" t="s">
        <v>7</v>
      </c>
      <c r="D48" s="114" t="s">
        <v>87</v>
      </c>
      <c r="E48" s="112"/>
      <c r="F48" s="112"/>
      <c r="G48" s="113"/>
      <c r="H48" s="98">
        <f>H49+H50+H51</f>
        <v>34829075</v>
      </c>
      <c r="I48" s="99">
        <f>I49+I50+I51</f>
        <v>0</v>
      </c>
      <c r="J48" s="84">
        <f t="shared" si="0"/>
        <v>34829075</v>
      </c>
      <c r="K48" s="98">
        <f>K49+K50+K51</f>
        <v>28789563</v>
      </c>
      <c r="L48" s="99">
        <f>L49+L50+L51</f>
        <v>0</v>
      </c>
      <c r="M48" s="84">
        <f t="shared" si="1"/>
        <v>28789563</v>
      </c>
      <c r="N48" s="145"/>
    </row>
    <row r="49" spans="1:14" x14ac:dyDescent="0.25">
      <c r="B49" s="110"/>
      <c r="C49" s="111"/>
      <c r="D49" s="118" t="s">
        <v>148</v>
      </c>
      <c r="E49" s="112"/>
      <c r="F49" s="112"/>
      <c r="G49" s="122"/>
      <c r="H49" s="248">
        <v>34829075</v>
      </c>
      <c r="I49" s="260">
        <v>0</v>
      </c>
      <c r="J49" s="84">
        <f t="shared" si="0"/>
        <v>34829075</v>
      </c>
      <c r="K49" s="248">
        <v>28789563</v>
      </c>
      <c r="L49" s="260">
        <v>0</v>
      </c>
      <c r="M49" s="84">
        <f t="shared" si="1"/>
        <v>28789563</v>
      </c>
      <c r="N49" s="145"/>
    </row>
    <row r="50" spans="1:14" x14ac:dyDescent="0.25">
      <c r="B50" s="110"/>
      <c r="C50" s="111"/>
      <c r="D50" s="114" t="s">
        <v>88</v>
      </c>
      <c r="E50" s="112"/>
      <c r="F50" s="112"/>
      <c r="G50" s="123"/>
      <c r="H50" s="261">
        <v>0</v>
      </c>
      <c r="I50" s="262">
        <v>0</v>
      </c>
      <c r="J50" s="84">
        <f t="shared" si="0"/>
        <v>0</v>
      </c>
      <c r="K50" s="261">
        <v>0</v>
      </c>
      <c r="L50" s="262">
        <v>0</v>
      </c>
      <c r="M50" s="84">
        <f t="shared" si="1"/>
        <v>0</v>
      </c>
      <c r="N50" s="145"/>
    </row>
    <row r="51" spans="1:14" x14ac:dyDescent="0.25">
      <c r="B51" s="110"/>
      <c r="C51" s="111"/>
      <c r="D51" s="114" t="s">
        <v>89</v>
      </c>
      <c r="E51" s="112"/>
      <c r="F51" s="112"/>
      <c r="G51" s="123"/>
      <c r="H51" s="261">
        <v>0</v>
      </c>
      <c r="I51" s="262">
        <v>0</v>
      </c>
      <c r="J51" s="84">
        <f t="shared" si="0"/>
        <v>0</v>
      </c>
      <c r="K51" s="261">
        <v>0</v>
      </c>
      <c r="L51" s="262">
        <v>0</v>
      </c>
      <c r="M51" s="84">
        <f t="shared" si="1"/>
        <v>0</v>
      </c>
      <c r="N51" s="145"/>
    </row>
    <row r="52" spans="1:14" x14ac:dyDescent="0.25">
      <c r="B52" s="110"/>
      <c r="C52" s="111" t="s">
        <v>9</v>
      </c>
      <c r="D52" s="118" t="s">
        <v>90</v>
      </c>
      <c r="E52" s="112"/>
      <c r="F52" s="112"/>
      <c r="G52" s="113"/>
      <c r="H52" s="72">
        <v>163377043</v>
      </c>
      <c r="I52" s="73">
        <v>0</v>
      </c>
      <c r="J52" s="84">
        <f t="shared" si="0"/>
        <v>163377043</v>
      </c>
      <c r="K52" s="72">
        <v>109021441</v>
      </c>
      <c r="L52" s="73">
        <v>0</v>
      </c>
      <c r="M52" s="84">
        <f t="shared" si="1"/>
        <v>109021441</v>
      </c>
      <c r="N52" s="145"/>
    </row>
    <row r="53" spans="1:14" x14ac:dyDescent="0.25">
      <c r="B53" s="110"/>
      <c r="C53" s="124" t="s">
        <v>21</v>
      </c>
      <c r="D53" s="112" t="s">
        <v>91</v>
      </c>
      <c r="E53" s="112"/>
      <c r="F53" s="112"/>
      <c r="G53" s="113"/>
      <c r="H53" s="72">
        <v>0</v>
      </c>
      <c r="I53" s="73">
        <v>0</v>
      </c>
      <c r="J53" s="84">
        <f t="shared" si="0"/>
        <v>0</v>
      </c>
      <c r="K53" s="72">
        <v>0</v>
      </c>
      <c r="L53" s="73">
        <v>0</v>
      </c>
      <c r="M53" s="84">
        <f t="shared" si="1"/>
        <v>0</v>
      </c>
      <c r="N53" s="145"/>
    </row>
    <row r="54" spans="1:14" x14ac:dyDescent="0.25">
      <c r="B54" s="110"/>
      <c r="C54" s="124" t="s">
        <v>55</v>
      </c>
      <c r="D54" s="112" t="s">
        <v>181</v>
      </c>
      <c r="E54" s="112"/>
      <c r="F54" s="112"/>
      <c r="G54" s="113" t="s">
        <v>178</v>
      </c>
      <c r="H54" s="72">
        <v>0</v>
      </c>
      <c r="I54" s="73">
        <v>0</v>
      </c>
      <c r="J54" s="84">
        <f t="shared" si="0"/>
        <v>0</v>
      </c>
      <c r="K54" s="72">
        <v>0</v>
      </c>
      <c r="L54" s="73">
        <v>0</v>
      </c>
      <c r="M54" s="84">
        <f t="shared" si="1"/>
        <v>0</v>
      </c>
      <c r="N54" s="145"/>
    </row>
    <row r="55" spans="1:14" x14ac:dyDescent="0.25">
      <c r="B55" s="110"/>
      <c r="C55" s="124" t="s">
        <v>57</v>
      </c>
      <c r="D55" s="112" t="s">
        <v>92</v>
      </c>
      <c r="E55" s="112"/>
      <c r="F55" s="112"/>
      <c r="G55" s="113"/>
      <c r="H55" s="98">
        <f>H56+H57</f>
        <v>0</v>
      </c>
      <c r="I55" s="99">
        <f>I56+I57</f>
        <v>0</v>
      </c>
      <c r="J55" s="84">
        <f t="shared" si="0"/>
        <v>0</v>
      </c>
      <c r="K55" s="98">
        <f>K56+K57</f>
        <v>0</v>
      </c>
      <c r="L55" s="99">
        <f>L56+L57</f>
        <v>0</v>
      </c>
      <c r="M55" s="84">
        <f t="shared" si="1"/>
        <v>0</v>
      </c>
      <c r="N55" s="145"/>
    </row>
    <row r="56" spans="1:14" x14ac:dyDescent="0.25">
      <c r="B56" s="110"/>
      <c r="C56" s="118"/>
      <c r="D56" s="112" t="s">
        <v>93</v>
      </c>
      <c r="E56" s="112"/>
      <c r="F56" s="112"/>
      <c r="G56" s="122"/>
      <c r="H56" s="78">
        <v>0</v>
      </c>
      <c r="I56" s="79">
        <v>0</v>
      </c>
      <c r="J56" s="84">
        <f t="shared" si="0"/>
        <v>0</v>
      </c>
      <c r="K56" s="78">
        <v>0</v>
      </c>
      <c r="L56" s="79">
        <v>0</v>
      </c>
      <c r="M56" s="84">
        <f t="shared" si="1"/>
        <v>0</v>
      </c>
      <c r="N56" s="145"/>
    </row>
    <row r="57" spans="1:14" x14ac:dyDescent="0.25">
      <c r="B57" s="110"/>
      <c r="C57" s="118"/>
      <c r="D57" s="112" t="s">
        <v>94</v>
      </c>
      <c r="E57" s="112"/>
      <c r="F57" s="112"/>
      <c r="G57" s="123"/>
      <c r="H57" s="80">
        <v>0</v>
      </c>
      <c r="I57" s="81">
        <v>0</v>
      </c>
      <c r="J57" s="84">
        <f t="shared" si="0"/>
        <v>0</v>
      </c>
      <c r="K57" s="80">
        <v>0</v>
      </c>
      <c r="L57" s="81">
        <v>0</v>
      </c>
      <c r="M57" s="84">
        <f t="shared" si="1"/>
        <v>0</v>
      </c>
      <c r="N57" s="145"/>
    </row>
    <row r="58" spans="1:14" s="71" customFormat="1" ht="16.5" thickBot="1" x14ac:dyDescent="0.3">
      <c r="A58" s="108"/>
      <c r="B58" s="107" t="s">
        <v>47</v>
      </c>
      <c r="C58" s="121" t="s">
        <v>95</v>
      </c>
      <c r="D58" s="108"/>
      <c r="E58" s="108"/>
      <c r="F58" s="108"/>
      <c r="G58" s="109"/>
      <c r="H58" s="94">
        <f>H59+H60</f>
        <v>130696344</v>
      </c>
      <c r="I58" s="95">
        <f>I59+I60</f>
        <v>0</v>
      </c>
      <c r="J58" s="83">
        <f>H58+I58</f>
        <v>130696344</v>
      </c>
      <c r="K58" s="94">
        <f>K59+K60</f>
        <v>60395113</v>
      </c>
      <c r="L58" s="95">
        <f>L59+L60</f>
        <v>0</v>
      </c>
      <c r="M58" s="83">
        <f>K58+L58</f>
        <v>60395113</v>
      </c>
      <c r="N58" s="150"/>
    </row>
    <row r="59" spans="1:14" x14ac:dyDescent="0.25">
      <c r="B59" s="110"/>
      <c r="C59" s="111" t="s">
        <v>5</v>
      </c>
      <c r="D59" s="114" t="s">
        <v>96</v>
      </c>
      <c r="E59" s="112"/>
      <c r="F59" s="112"/>
      <c r="G59" s="113"/>
      <c r="H59" s="242">
        <v>130696344</v>
      </c>
      <c r="I59" s="243">
        <v>0</v>
      </c>
      <c r="J59" s="84">
        <f>H59+I59</f>
        <v>130696344</v>
      </c>
      <c r="K59" s="242">
        <v>60395113</v>
      </c>
      <c r="L59" s="243">
        <v>0</v>
      </c>
      <c r="M59" s="84">
        <f>K59+L59</f>
        <v>60395113</v>
      </c>
      <c r="N59" s="145"/>
    </row>
    <row r="60" spans="1:14" x14ac:dyDescent="0.25">
      <c r="B60" s="110"/>
      <c r="C60" s="111" t="s">
        <v>7</v>
      </c>
      <c r="D60" s="114" t="s">
        <v>97</v>
      </c>
      <c r="E60" s="112"/>
      <c r="F60" s="112"/>
      <c r="G60" s="113"/>
      <c r="H60" s="242">
        <v>0</v>
      </c>
      <c r="I60" s="243">
        <v>0</v>
      </c>
      <c r="J60" s="84">
        <f>H60+I60</f>
        <v>0</v>
      </c>
      <c r="K60" s="242">
        <v>0</v>
      </c>
      <c r="L60" s="243"/>
      <c r="M60" s="84">
        <f>K60+L60</f>
        <v>0</v>
      </c>
      <c r="N60" s="145"/>
    </row>
    <row r="61" spans="1:14" x14ac:dyDescent="0.25">
      <c r="B61" s="110"/>
      <c r="C61" s="118"/>
      <c r="D61" s="112"/>
      <c r="E61" s="112"/>
      <c r="F61" s="112"/>
      <c r="G61" s="125"/>
      <c r="H61" s="82"/>
      <c r="I61" s="11"/>
      <c r="J61" s="89"/>
      <c r="K61" s="82"/>
      <c r="L61" s="11"/>
      <c r="M61" s="89"/>
      <c r="N61" s="145"/>
    </row>
    <row r="62" spans="1:14" s="71" customFormat="1" ht="16.5" thickBot="1" x14ac:dyDescent="0.3">
      <c r="A62" s="108"/>
      <c r="B62" s="107"/>
      <c r="C62" s="121" t="s">
        <v>182</v>
      </c>
      <c r="D62" s="108"/>
      <c r="E62" s="108"/>
      <c r="F62" s="108"/>
      <c r="G62" s="126" t="s">
        <v>180</v>
      </c>
      <c r="H62" s="100">
        <f>H58+H44+H43+H38+H37+H36+H35+H32+H28+H24+H17+H16+H9+H23</f>
        <v>1557118258</v>
      </c>
      <c r="I62" s="101">
        <f>I58+I44+I43+I38+I37+I36+I35+I32+I28+I24+I23+I17+I16+I9</f>
        <v>6992140538</v>
      </c>
      <c r="J62" s="90">
        <f>H62+I62</f>
        <v>8549258796</v>
      </c>
      <c r="K62" s="100">
        <f>K58+K44+K43+K38+K37+K36+K35+K32+K28+K24+K17+K16+K9+K23</f>
        <v>1107308271</v>
      </c>
      <c r="L62" s="101">
        <f>L58+L44+L43+L38+L37+L36+L35+L32+L28+L24+L23+L17+L16+L9</f>
        <v>4084894614</v>
      </c>
      <c r="M62" s="90">
        <f>K62+L62</f>
        <v>5192202885</v>
      </c>
      <c r="N62" s="150"/>
    </row>
    <row r="63" spans="1:14" ht="16.5" thickTop="1" x14ac:dyDescent="0.25">
      <c r="B63" s="102"/>
      <c r="C63" s="103"/>
      <c r="D63" s="104"/>
      <c r="E63" s="104"/>
      <c r="F63" s="105"/>
      <c r="G63" s="125"/>
      <c r="H63" s="82"/>
      <c r="I63" s="11"/>
      <c r="J63" s="89"/>
      <c r="K63" s="82"/>
      <c r="L63" s="11"/>
      <c r="M63" s="89"/>
      <c r="N63" s="145"/>
    </row>
    <row r="64" spans="1:14" x14ac:dyDescent="0.25">
      <c r="B64" s="110"/>
      <c r="C64" s="118" t="s">
        <v>184</v>
      </c>
      <c r="D64" s="112"/>
      <c r="E64" s="112"/>
      <c r="F64" s="127"/>
      <c r="G64" s="125" t="s">
        <v>183</v>
      </c>
      <c r="H64" s="82"/>
      <c r="I64" s="11"/>
      <c r="J64" s="89"/>
      <c r="K64" s="82"/>
      <c r="L64" s="11"/>
      <c r="M64" s="89"/>
      <c r="N64" s="145"/>
    </row>
    <row r="65" spans="1:16" x14ac:dyDescent="0.25">
      <c r="B65" s="110"/>
      <c r="C65" s="118"/>
      <c r="D65" s="112"/>
      <c r="E65" s="112"/>
      <c r="F65" s="127"/>
      <c r="G65" s="125"/>
      <c r="H65" s="82"/>
      <c r="I65" s="11"/>
      <c r="J65" s="89"/>
      <c r="K65" s="82"/>
      <c r="L65" s="11"/>
      <c r="M65" s="89"/>
      <c r="N65" s="145"/>
    </row>
    <row r="66" spans="1:16" ht="16.5" thickBot="1" x14ac:dyDescent="0.3">
      <c r="B66" s="110" t="s">
        <v>3</v>
      </c>
      <c r="C66" s="118" t="s">
        <v>186</v>
      </c>
      <c r="D66" s="112"/>
      <c r="E66" s="112"/>
      <c r="F66" s="127"/>
      <c r="G66" s="128" t="s">
        <v>185</v>
      </c>
      <c r="H66" s="249">
        <v>156859749</v>
      </c>
      <c r="I66" s="250">
        <v>588302969</v>
      </c>
      <c r="J66" s="91">
        <f>H66+I66</f>
        <v>745162718</v>
      </c>
      <c r="K66" s="249">
        <v>92336178</v>
      </c>
      <c r="L66" s="250">
        <v>333942029</v>
      </c>
      <c r="M66" s="91">
        <f>K66+L66</f>
        <v>426278207</v>
      </c>
      <c r="N66" s="145"/>
      <c r="P66" s="263"/>
    </row>
    <row r="67" spans="1:16" ht="16.5" thickBot="1" x14ac:dyDescent="0.3">
      <c r="B67" s="110" t="s">
        <v>11</v>
      </c>
      <c r="C67" s="114" t="s">
        <v>188</v>
      </c>
      <c r="D67" s="112"/>
      <c r="E67" s="112"/>
      <c r="F67" s="127"/>
      <c r="G67" s="128" t="s">
        <v>187</v>
      </c>
      <c r="H67" s="249">
        <v>446578587</v>
      </c>
      <c r="I67" s="250">
        <v>522257890</v>
      </c>
      <c r="J67" s="91">
        <f>H67+I67</f>
        <v>968836477</v>
      </c>
      <c r="K67" s="249">
        <v>242505637</v>
      </c>
      <c r="L67" s="250">
        <v>179946390</v>
      </c>
      <c r="M67" s="91">
        <f>K67+L67</f>
        <v>422452027</v>
      </c>
      <c r="N67" s="145"/>
    </row>
    <row r="68" spans="1:16" ht="16.5" thickBot="1" x14ac:dyDescent="0.3">
      <c r="B68" s="110" t="s">
        <v>15</v>
      </c>
      <c r="C68" s="118" t="s">
        <v>190</v>
      </c>
      <c r="D68" s="112"/>
      <c r="E68" s="112"/>
      <c r="F68" s="127"/>
      <c r="G68" s="128" t="s">
        <v>189</v>
      </c>
      <c r="H68" s="249">
        <v>0</v>
      </c>
      <c r="I68" s="250">
        <v>0</v>
      </c>
      <c r="J68" s="91">
        <f>H68+I68</f>
        <v>0</v>
      </c>
      <c r="K68" s="249">
        <v>0</v>
      </c>
      <c r="L68" s="250">
        <v>0</v>
      </c>
      <c r="M68" s="91">
        <f>K68+L68</f>
        <v>0</v>
      </c>
      <c r="N68" s="145"/>
    </row>
    <row r="69" spans="1:16" ht="16.5" thickBot="1" x14ac:dyDescent="0.3">
      <c r="B69" s="110" t="s">
        <v>16</v>
      </c>
      <c r="C69" s="118" t="s">
        <v>159</v>
      </c>
      <c r="D69" s="112"/>
      <c r="E69" s="112"/>
      <c r="F69" s="127"/>
      <c r="G69" s="128"/>
      <c r="H69" s="249">
        <v>828162323</v>
      </c>
      <c r="I69" s="250">
        <v>7227879180</v>
      </c>
      <c r="J69" s="92">
        <f>H69+I69</f>
        <v>8056041503</v>
      </c>
      <c r="K69" s="249">
        <v>353119898</v>
      </c>
      <c r="L69" s="250">
        <v>4727405089</v>
      </c>
      <c r="M69" s="92">
        <f>K69+L69</f>
        <v>5080524987</v>
      </c>
      <c r="N69" s="145"/>
    </row>
    <row r="70" spans="1:16" s="153" customFormat="1" ht="16.5" thickBot="1" x14ac:dyDescent="0.3">
      <c r="A70" s="108"/>
      <c r="B70" s="129"/>
      <c r="C70" s="130" t="s">
        <v>98</v>
      </c>
      <c r="D70" s="101"/>
      <c r="E70" s="101"/>
      <c r="F70" s="131"/>
      <c r="G70" s="126"/>
      <c r="H70" s="100">
        <f>H66+H67+H68+H69</f>
        <v>1431600659</v>
      </c>
      <c r="I70" s="101">
        <f>I66+I67+I68+I69</f>
        <v>8338440039</v>
      </c>
      <c r="J70" s="93">
        <f>H70+I70</f>
        <v>9770040698</v>
      </c>
      <c r="K70" s="100">
        <f>K66+K67+K68+K69</f>
        <v>687961713</v>
      </c>
      <c r="L70" s="101">
        <f>L66+L67+L68+L69</f>
        <v>5241293508</v>
      </c>
      <c r="M70" s="90">
        <f>K70+L70</f>
        <v>5929255221</v>
      </c>
      <c r="N70" s="150"/>
    </row>
    <row r="71" spans="1:16" s="151" customFormat="1" ht="16.5" thickTop="1" x14ac:dyDescent="0.25">
      <c r="A71" s="112"/>
      <c r="B71" s="110"/>
      <c r="C71" s="118"/>
      <c r="D71" s="112"/>
      <c r="E71" s="112"/>
      <c r="F71" s="112"/>
      <c r="G71" s="111"/>
      <c r="H71" s="112"/>
      <c r="I71" s="112"/>
      <c r="J71" s="112"/>
      <c r="K71" s="112"/>
      <c r="L71" s="112"/>
      <c r="M71" s="112"/>
      <c r="N71" s="145"/>
    </row>
    <row r="72" spans="1:16" s="151" customFormat="1" x14ac:dyDescent="0.25">
      <c r="A72" s="112"/>
      <c r="B72" s="110"/>
      <c r="C72" s="118"/>
      <c r="D72" s="112"/>
      <c r="E72" s="112"/>
      <c r="F72" s="112"/>
      <c r="G72" s="111"/>
      <c r="H72" s="112"/>
      <c r="I72" s="112"/>
      <c r="J72" s="112"/>
      <c r="K72" s="112"/>
      <c r="L72" s="112"/>
      <c r="M72" s="112"/>
      <c r="N72" s="145"/>
    </row>
    <row r="73" spans="1:16" s="151" customFormat="1" ht="16.5" thickBot="1" x14ac:dyDescent="0.3">
      <c r="A73" s="145"/>
      <c r="B73" s="154"/>
      <c r="C73" s="155"/>
      <c r="D73" s="156"/>
      <c r="E73" s="156"/>
      <c r="F73" s="156"/>
      <c r="G73" s="157"/>
      <c r="H73" s="156"/>
      <c r="I73" s="156"/>
      <c r="J73" s="156"/>
      <c r="K73" s="156"/>
      <c r="L73" s="156"/>
      <c r="M73" s="156"/>
      <c r="N73" s="152"/>
    </row>
    <row r="74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topLeftCell="A77" zoomScale="115" zoomScaleNormal="115" workbookViewId="0">
      <selection activeCell="L91" sqref="L91"/>
    </sheetView>
  </sheetViews>
  <sheetFormatPr defaultColWidth="9.140625" defaultRowHeight="15.75" x14ac:dyDescent="0.2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 x14ac:dyDescent="0.25">
      <c r="B3" s="32"/>
      <c r="C3" s="33"/>
      <c r="D3" s="33"/>
      <c r="E3" s="33"/>
      <c r="F3" s="33"/>
      <c r="G3" s="34"/>
      <c r="H3" s="7"/>
      <c r="I3" s="7"/>
      <c r="J3" s="8"/>
    </row>
    <row r="4" spans="1:10" x14ac:dyDescent="0.25">
      <c r="A4" s="9"/>
      <c r="B4" s="35"/>
      <c r="C4" s="36"/>
      <c r="D4" s="272" t="str">
        <f>Pasifler!F3</f>
        <v xml:space="preserve"> KIBRIS İKTİSAT BANKASI LTD.</v>
      </c>
      <c r="E4" s="273"/>
      <c r="F4" s="273"/>
      <c r="G4" s="37"/>
      <c r="H4" s="11"/>
      <c r="I4" s="11"/>
      <c r="J4" s="9"/>
    </row>
    <row r="5" spans="1:10" x14ac:dyDescent="0.25">
      <c r="B5" s="35"/>
      <c r="C5" s="36"/>
      <c r="D5" s="274" t="s">
        <v>227</v>
      </c>
      <c r="E5" s="274"/>
      <c r="F5" s="274"/>
      <c r="G5" s="38"/>
      <c r="H5" s="11"/>
      <c r="I5" s="11"/>
      <c r="J5" s="9"/>
    </row>
    <row r="6" spans="1:10" x14ac:dyDescent="0.25">
      <c r="B6" s="35"/>
      <c r="C6" s="36"/>
      <c r="D6" s="275" t="s">
        <v>228</v>
      </c>
      <c r="E6" s="275"/>
      <c r="F6" s="275"/>
      <c r="G6" s="38"/>
      <c r="H6" s="11"/>
      <c r="I6" s="11"/>
      <c r="J6" s="9"/>
    </row>
    <row r="7" spans="1:10" x14ac:dyDescent="0.25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5"/>
      <c r="C8" s="36"/>
      <c r="D8" s="41"/>
      <c r="E8" s="36"/>
      <c r="F8" s="36"/>
      <c r="G8" s="40"/>
      <c r="H8" s="233" t="str">
        <f>Aktifler!I7</f>
        <v>(31.12.2022)</v>
      </c>
      <c r="I8" s="233" t="str">
        <f>Aktifler!L7</f>
        <v>(31.12.2021)</v>
      </c>
      <c r="J8" s="13"/>
    </row>
    <row r="9" spans="1:10" ht="16.5" thickBot="1" x14ac:dyDescent="0.3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 x14ac:dyDescent="0.3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406080895</v>
      </c>
      <c r="I10" s="62">
        <f>I11+I19+I20+I25+I28</f>
        <v>299723349</v>
      </c>
      <c r="J10" s="9"/>
    </row>
    <row r="11" spans="1:10" x14ac:dyDescent="0.25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311636055</v>
      </c>
      <c r="I11" s="63">
        <f>I12+I15+I18</f>
        <v>200014903</v>
      </c>
      <c r="J11" s="9"/>
    </row>
    <row r="12" spans="1:10" x14ac:dyDescent="0.25">
      <c r="B12" s="35"/>
      <c r="C12" s="45"/>
      <c r="D12" s="36" t="s">
        <v>100</v>
      </c>
      <c r="E12" s="36"/>
      <c r="F12" s="36"/>
      <c r="G12" s="46"/>
      <c r="H12" s="64">
        <f>H13+H14</f>
        <v>129097007</v>
      </c>
      <c r="I12" s="64">
        <f>I13+I14</f>
        <v>83172703</v>
      </c>
      <c r="J12" s="9"/>
    </row>
    <row r="13" spans="1:10" x14ac:dyDescent="0.25">
      <c r="B13" s="35"/>
      <c r="C13" s="45"/>
      <c r="D13" s="36" t="s">
        <v>101</v>
      </c>
      <c r="E13" s="36"/>
      <c r="F13" s="36"/>
      <c r="G13" s="47"/>
      <c r="H13" s="251">
        <v>54616994</v>
      </c>
      <c r="I13" s="251">
        <v>29330499</v>
      </c>
      <c r="J13" s="9"/>
    </row>
    <row r="14" spans="1:10" x14ac:dyDescent="0.25">
      <c r="B14" s="35"/>
      <c r="C14" s="45"/>
      <c r="D14" s="36" t="s">
        <v>102</v>
      </c>
      <c r="E14" s="36"/>
      <c r="F14" s="36"/>
      <c r="G14" s="47"/>
      <c r="H14" s="251">
        <v>74480013</v>
      </c>
      <c r="I14" s="251">
        <v>53842204</v>
      </c>
      <c r="J14" s="9"/>
    </row>
    <row r="15" spans="1:10" x14ac:dyDescent="0.25">
      <c r="B15" s="35"/>
      <c r="C15" s="45"/>
      <c r="D15" s="48" t="s">
        <v>103</v>
      </c>
      <c r="E15" s="36"/>
      <c r="F15" s="36"/>
      <c r="G15" s="46"/>
      <c r="H15" s="64">
        <f>H16+H17</f>
        <v>172578691</v>
      </c>
      <c r="I15" s="64">
        <f>I16+I17</f>
        <v>113605457</v>
      </c>
      <c r="J15" s="9"/>
    </row>
    <row r="16" spans="1:10" x14ac:dyDescent="0.25">
      <c r="B16" s="35"/>
      <c r="C16" s="45"/>
      <c r="D16" s="36" t="s">
        <v>101</v>
      </c>
      <c r="E16" s="36"/>
      <c r="F16" s="36"/>
      <c r="G16" s="47"/>
      <c r="H16" s="251">
        <v>67599752</v>
      </c>
      <c r="I16" s="251">
        <v>31602995</v>
      </c>
      <c r="J16" s="9"/>
    </row>
    <row r="17" spans="2:10" x14ac:dyDescent="0.25">
      <c r="B17" s="35"/>
      <c r="C17" s="45"/>
      <c r="D17" s="36" t="s">
        <v>102</v>
      </c>
      <c r="E17" s="36"/>
      <c r="F17" s="36"/>
      <c r="G17" s="47"/>
      <c r="H17" s="251">
        <v>104978939</v>
      </c>
      <c r="I17" s="251">
        <v>82002462</v>
      </c>
      <c r="J17" s="9"/>
    </row>
    <row r="18" spans="2:10" x14ac:dyDescent="0.25">
      <c r="B18" s="35"/>
      <c r="C18" s="45"/>
      <c r="D18" s="36" t="s">
        <v>104</v>
      </c>
      <c r="E18" s="36"/>
      <c r="F18" s="36"/>
      <c r="G18" s="46"/>
      <c r="H18" s="252">
        <v>9960357</v>
      </c>
      <c r="I18" s="252">
        <v>3236743</v>
      </c>
      <c r="J18" s="9"/>
    </row>
    <row r="19" spans="2:10" x14ac:dyDescent="0.25">
      <c r="B19" s="35"/>
      <c r="C19" s="39" t="s">
        <v>7</v>
      </c>
      <c r="D19" s="36" t="s">
        <v>105</v>
      </c>
      <c r="E19" s="36"/>
      <c r="F19" s="36"/>
      <c r="G19" s="44"/>
      <c r="H19" s="252">
        <v>2554685</v>
      </c>
      <c r="I19" s="252">
        <v>2784637</v>
      </c>
      <c r="J19" s="9"/>
    </row>
    <row r="20" spans="2:10" x14ac:dyDescent="0.25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60578770</v>
      </c>
      <c r="I20" s="63">
        <f>I21+I22+I23+I24</f>
        <v>86280707</v>
      </c>
      <c r="J20" s="9"/>
    </row>
    <row r="21" spans="2:10" x14ac:dyDescent="0.25">
      <c r="B21" s="35"/>
      <c r="C21" s="45"/>
      <c r="D21" s="36" t="s">
        <v>149</v>
      </c>
      <c r="E21" s="36"/>
      <c r="F21" s="36"/>
      <c r="G21" s="46"/>
      <c r="H21" s="251">
        <v>15428756</v>
      </c>
      <c r="I21" s="251">
        <v>7164621</v>
      </c>
      <c r="J21" s="9"/>
    </row>
    <row r="22" spans="2:10" x14ac:dyDescent="0.25">
      <c r="B22" s="35"/>
      <c r="C22" s="45"/>
      <c r="D22" s="36" t="s">
        <v>107</v>
      </c>
      <c r="E22" s="36"/>
      <c r="F22" s="36"/>
      <c r="G22" s="46"/>
      <c r="H22" s="251">
        <v>0</v>
      </c>
      <c r="I22" s="251">
        <v>13282</v>
      </c>
      <c r="J22" s="9"/>
    </row>
    <row r="23" spans="2:10" x14ac:dyDescent="0.25">
      <c r="B23" s="35"/>
      <c r="C23" s="45"/>
      <c r="D23" s="36" t="s">
        <v>108</v>
      </c>
      <c r="E23" s="36"/>
      <c r="F23" s="36"/>
      <c r="G23" s="46"/>
      <c r="H23" s="251">
        <v>45150014</v>
      </c>
      <c r="I23" s="251">
        <v>79102804</v>
      </c>
      <c r="J23" s="9"/>
    </row>
    <row r="24" spans="2:10" x14ac:dyDescent="0.25">
      <c r="B24" s="35"/>
      <c r="C24" s="39"/>
      <c r="D24" s="45" t="s">
        <v>222</v>
      </c>
      <c r="E24" s="36"/>
      <c r="F24" s="36"/>
      <c r="G24" s="46"/>
      <c r="H24" s="251">
        <v>0</v>
      </c>
      <c r="I24" s="251">
        <v>0</v>
      </c>
      <c r="J24" s="9"/>
    </row>
    <row r="25" spans="2:10" x14ac:dyDescent="0.25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30241237</v>
      </c>
      <c r="I25" s="63">
        <f>I26+I27</f>
        <v>9634569</v>
      </c>
      <c r="J25" s="9"/>
    </row>
    <row r="26" spans="2:10" x14ac:dyDescent="0.25">
      <c r="B26" s="35"/>
      <c r="C26" s="39"/>
      <c r="D26" s="36" t="s">
        <v>220</v>
      </c>
      <c r="E26" s="36"/>
      <c r="F26" s="36"/>
      <c r="G26" s="46"/>
      <c r="H26" s="251">
        <v>260091</v>
      </c>
      <c r="I26" s="251">
        <v>166997</v>
      </c>
      <c r="J26" s="9"/>
    </row>
    <row r="27" spans="2:10" x14ac:dyDescent="0.25">
      <c r="B27" s="35"/>
      <c r="C27" s="45"/>
      <c r="D27" s="36" t="s">
        <v>221</v>
      </c>
      <c r="E27" s="36"/>
      <c r="F27" s="36"/>
      <c r="G27" s="46"/>
      <c r="H27" s="251">
        <v>29981146</v>
      </c>
      <c r="I27" s="251">
        <v>9467572</v>
      </c>
      <c r="J27" s="9"/>
    </row>
    <row r="28" spans="2:10" x14ac:dyDescent="0.25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2">
        <v>1070148</v>
      </c>
      <c r="I28" s="252">
        <v>1008533</v>
      </c>
      <c r="J28" s="9"/>
    </row>
    <row r="29" spans="2:10" x14ac:dyDescent="0.25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 x14ac:dyDescent="0.3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203947044</v>
      </c>
      <c r="I30" s="62">
        <f>I31+I37+I44+I45+I50+I51</f>
        <v>173416170</v>
      </c>
      <c r="J30" s="9"/>
    </row>
    <row r="31" spans="2:10" x14ac:dyDescent="0.25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109128947</v>
      </c>
      <c r="I31" s="63">
        <f>I32+I33+I34+I35+I36</f>
        <v>118672772</v>
      </c>
      <c r="J31" s="9"/>
    </row>
    <row r="32" spans="2:10" x14ac:dyDescent="0.25">
      <c r="B32" s="35"/>
      <c r="C32" s="45"/>
      <c r="D32" s="48" t="s">
        <v>111</v>
      </c>
      <c r="E32" s="36"/>
      <c r="F32" s="36"/>
      <c r="G32" s="46"/>
      <c r="H32" s="253">
        <v>82102174</v>
      </c>
      <c r="I32" s="253">
        <v>83630122</v>
      </c>
      <c r="J32" s="9"/>
    </row>
    <row r="33" spans="2:10" x14ac:dyDescent="0.25">
      <c r="B33" s="35"/>
      <c r="C33" s="45"/>
      <c r="D33" s="48" t="s">
        <v>150</v>
      </c>
      <c r="E33" s="36"/>
      <c r="F33" s="36"/>
      <c r="G33" s="46"/>
      <c r="H33" s="253">
        <v>11122363</v>
      </c>
      <c r="I33" s="253">
        <v>21292060</v>
      </c>
      <c r="J33" s="9"/>
    </row>
    <row r="34" spans="2:10" x14ac:dyDescent="0.25">
      <c r="B34" s="35"/>
      <c r="C34" s="45"/>
      <c r="D34" s="48" t="s">
        <v>151</v>
      </c>
      <c r="E34" s="36"/>
      <c r="F34" s="36"/>
      <c r="G34" s="46"/>
      <c r="H34" s="253">
        <v>8789181</v>
      </c>
      <c r="I34" s="253">
        <v>9307221</v>
      </c>
      <c r="J34" s="9"/>
    </row>
    <row r="35" spans="2:10" x14ac:dyDescent="0.25">
      <c r="B35" s="35"/>
      <c r="C35" s="45"/>
      <c r="D35" s="48" t="s">
        <v>152</v>
      </c>
      <c r="E35" s="36"/>
      <c r="F35" s="36"/>
      <c r="G35" s="46"/>
      <c r="H35" s="253">
        <v>1656251</v>
      </c>
      <c r="I35" s="253">
        <v>1520016</v>
      </c>
      <c r="J35" s="9"/>
    </row>
    <row r="36" spans="2:10" x14ac:dyDescent="0.25">
      <c r="B36" s="35"/>
      <c r="C36" s="45"/>
      <c r="D36" s="48" t="s">
        <v>153</v>
      </c>
      <c r="E36" s="36"/>
      <c r="F36" s="36"/>
      <c r="G36" s="46"/>
      <c r="H36" s="253">
        <v>5458978</v>
      </c>
      <c r="I36" s="253">
        <v>2923353</v>
      </c>
      <c r="J36" s="9"/>
    </row>
    <row r="37" spans="2:10" x14ac:dyDescent="0.25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94198119</v>
      </c>
      <c r="I37" s="63">
        <f>I38+I39+I40+I41+I42+I43</f>
        <v>54003885</v>
      </c>
      <c r="J37" s="9"/>
    </row>
    <row r="38" spans="2:10" x14ac:dyDescent="0.25">
      <c r="B38" s="35"/>
      <c r="C38" s="45"/>
      <c r="D38" s="48" t="s">
        <v>111</v>
      </c>
      <c r="E38" s="36"/>
      <c r="F38" s="36"/>
      <c r="G38" s="46"/>
      <c r="H38" s="253">
        <v>67552859</v>
      </c>
      <c r="I38" s="253">
        <v>32589857</v>
      </c>
      <c r="J38" s="9"/>
    </row>
    <row r="39" spans="2:10" x14ac:dyDescent="0.25">
      <c r="B39" s="35"/>
      <c r="C39" s="45"/>
      <c r="D39" s="48" t="s">
        <v>150</v>
      </c>
      <c r="E39" s="36"/>
      <c r="F39" s="36"/>
      <c r="G39" s="46"/>
      <c r="H39" s="253">
        <v>12566340</v>
      </c>
      <c r="I39" s="253">
        <v>8666462</v>
      </c>
      <c r="J39" s="9"/>
    </row>
    <row r="40" spans="2:10" x14ac:dyDescent="0.25">
      <c r="B40" s="35"/>
      <c r="C40" s="45"/>
      <c r="D40" s="48" t="s">
        <v>151</v>
      </c>
      <c r="E40" s="36"/>
      <c r="F40" s="36"/>
      <c r="G40" s="46"/>
      <c r="H40" s="253">
        <v>11725020</v>
      </c>
      <c r="I40" s="253">
        <v>10096704</v>
      </c>
      <c r="J40" s="9"/>
    </row>
    <row r="41" spans="2:10" x14ac:dyDescent="0.25">
      <c r="B41" s="35"/>
      <c r="C41" s="45"/>
      <c r="D41" s="48" t="s">
        <v>152</v>
      </c>
      <c r="E41" s="36"/>
      <c r="F41" s="36"/>
      <c r="G41" s="46"/>
      <c r="H41" s="253">
        <v>997554</v>
      </c>
      <c r="I41" s="253">
        <v>750520</v>
      </c>
      <c r="J41" s="9"/>
    </row>
    <row r="42" spans="2:10" x14ac:dyDescent="0.25">
      <c r="B42" s="35"/>
      <c r="C42" s="45"/>
      <c r="D42" s="48" t="s">
        <v>153</v>
      </c>
      <c r="E42" s="36"/>
      <c r="F42" s="36"/>
      <c r="G42" s="46"/>
      <c r="H42" s="253">
        <v>1356346</v>
      </c>
      <c r="I42" s="253">
        <v>1850500</v>
      </c>
      <c r="J42" s="9"/>
    </row>
    <row r="43" spans="2:10" x14ac:dyDescent="0.25">
      <c r="B43" s="35"/>
      <c r="C43" s="45"/>
      <c r="D43" s="48" t="s">
        <v>163</v>
      </c>
      <c r="E43" s="36"/>
      <c r="F43" s="36"/>
      <c r="G43" s="46"/>
      <c r="H43" s="253">
        <v>0</v>
      </c>
      <c r="I43" s="253">
        <v>49842</v>
      </c>
      <c r="J43" s="9"/>
    </row>
    <row r="44" spans="2:10" x14ac:dyDescent="0.25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/>
      <c r="J44" s="9"/>
    </row>
    <row r="45" spans="2:10" x14ac:dyDescent="0.25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0</v>
      </c>
      <c r="I45" s="63">
        <f>I46+I47+I48+I49</f>
        <v>10620</v>
      </c>
      <c r="J45" s="9"/>
    </row>
    <row r="46" spans="2:10" x14ac:dyDescent="0.25">
      <c r="B46" s="35"/>
      <c r="C46" s="45"/>
      <c r="D46" s="48" t="s">
        <v>154</v>
      </c>
      <c r="E46" s="36"/>
      <c r="F46" s="36"/>
      <c r="G46" s="46"/>
      <c r="H46" s="16">
        <v>0</v>
      </c>
      <c r="I46" s="16">
        <v>0</v>
      </c>
      <c r="J46" s="9"/>
    </row>
    <row r="47" spans="2:10" x14ac:dyDescent="0.25">
      <c r="B47" s="35"/>
      <c r="C47" s="45"/>
      <c r="D47" s="48" t="s">
        <v>113</v>
      </c>
      <c r="E47" s="36"/>
      <c r="F47" s="36"/>
      <c r="G47" s="46"/>
      <c r="H47" s="16">
        <v>0</v>
      </c>
      <c r="I47" s="16"/>
      <c r="J47" s="9"/>
    </row>
    <row r="48" spans="2:10" x14ac:dyDescent="0.25">
      <c r="B48" s="35"/>
      <c r="C48" s="45"/>
      <c r="D48" s="48" t="s">
        <v>114</v>
      </c>
      <c r="E48" s="36"/>
      <c r="F48" s="36"/>
      <c r="G48" s="46"/>
      <c r="H48" s="16">
        <v>0</v>
      </c>
      <c r="I48" s="16">
        <v>10620</v>
      </c>
      <c r="J48" s="9"/>
    </row>
    <row r="49" spans="2:10" x14ac:dyDescent="0.25">
      <c r="B49" s="35"/>
      <c r="C49" s="45"/>
      <c r="D49" s="48" t="s">
        <v>115</v>
      </c>
      <c r="E49" s="36"/>
      <c r="F49" s="36"/>
      <c r="G49" s="46"/>
      <c r="H49" s="16">
        <v>0</v>
      </c>
      <c r="I49" s="16">
        <v>0</v>
      </c>
      <c r="J49" s="9"/>
    </row>
    <row r="50" spans="2:10" x14ac:dyDescent="0.25">
      <c r="B50" s="35"/>
      <c r="C50" s="39" t="s">
        <v>55</v>
      </c>
      <c r="D50" s="36" t="s">
        <v>116</v>
      </c>
      <c r="E50" s="36"/>
      <c r="F50" s="36"/>
      <c r="G50" s="44"/>
      <c r="H50" s="15">
        <v>0</v>
      </c>
      <c r="I50" s="15">
        <v>0</v>
      </c>
      <c r="J50" s="9"/>
    </row>
    <row r="51" spans="2:10" x14ac:dyDescent="0.25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2">
        <v>619978</v>
      </c>
      <c r="I51" s="252">
        <v>728893</v>
      </c>
      <c r="J51" s="9"/>
    </row>
    <row r="52" spans="2:10" x14ac:dyDescent="0.25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 x14ac:dyDescent="0.3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202133851</v>
      </c>
      <c r="I53" s="66">
        <f>I10-I30</f>
        <v>126307179</v>
      </c>
      <c r="J53" s="9"/>
    </row>
    <row r="54" spans="2:10" ht="16.5" thickTop="1" x14ac:dyDescent="0.25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 x14ac:dyDescent="0.3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623705271</v>
      </c>
      <c r="I55" s="62">
        <f>I56+I60+I61+I62+I63+I64</f>
        <v>14476857739</v>
      </c>
      <c r="J55" s="9"/>
    </row>
    <row r="56" spans="2:10" x14ac:dyDescent="0.25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118136741</v>
      </c>
      <c r="I56" s="63">
        <f>I57+I58+I59</f>
        <v>41259724</v>
      </c>
      <c r="J56" s="9"/>
    </row>
    <row r="57" spans="2:10" x14ac:dyDescent="0.25">
      <c r="B57" s="35"/>
      <c r="C57" s="45"/>
      <c r="D57" s="36" t="s">
        <v>119</v>
      </c>
      <c r="E57" s="36"/>
      <c r="F57" s="36"/>
      <c r="G57" s="46"/>
      <c r="H57" s="251">
        <v>19968572</v>
      </c>
      <c r="I57" s="251">
        <v>5966479</v>
      </c>
      <c r="J57" s="9"/>
    </row>
    <row r="58" spans="2:10" x14ac:dyDescent="0.25">
      <c r="B58" s="35"/>
      <c r="C58" s="45"/>
      <c r="D58" s="36" t="s">
        <v>120</v>
      </c>
      <c r="E58" s="36"/>
      <c r="F58" s="36"/>
      <c r="G58" s="46"/>
      <c r="H58" s="251">
        <v>9147029</v>
      </c>
      <c r="I58" s="251">
        <v>4299930</v>
      </c>
      <c r="J58" s="9"/>
    </row>
    <row r="59" spans="2:10" x14ac:dyDescent="0.25">
      <c r="B59" s="35"/>
      <c r="C59" s="45"/>
      <c r="D59" s="36" t="s">
        <v>121</v>
      </c>
      <c r="E59" s="36"/>
      <c r="F59" s="36"/>
      <c r="G59" s="46"/>
      <c r="H59" s="251">
        <v>89021140</v>
      </c>
      <c r="I59" s="251">
        <v>30993315</v>
      </c>
      <c r="J59" s="9"/>
    </row>
    <row r="60" spans="2:10" x14ac:dyDescent="0.25">
      <c r="B60" s="35"/>
      <c r="C60" s="39" t="s">
        <v>7</v>
      </c>
      <c r="D60" s="48" t="s">
        <v>122</v>
      </c>
      <c r="E60" s="36"/>
      <c r="F60" s="36"/>
      <c r="G60" s="44"/>
      <c r="H60" s="251">
        <v>6919826</v>
      </c>
      <c r="I60" s="251">
        <v>4880588</v>
      </c>
      <c r="J60" s="9"/>
    </row>
    <row r="61" spans="2:10" x14ac:dyDescent="0.25">
      <c r="B61" s="35"/>
      <c r="C61" s="39" t="s">
        <v>9</v>
      </c>
      <c r="D61" s="36" t="s">
        <v>123</v>
      </c>
      <c r="E61" s="36"/>
      <c r="F61" s="36"/>
      <c r="G61" s="44"/>
      <c r="H61" s="251">
        <v>486906659</v>
      </c>
      <c r="I61" s="251">
        <v>14425318679</v>
      </c>
      <c r="J61" s="9"/>
    </row>
    <row r="62" spans="2:10" x14ac:dyDescent="0.25">
      <c r="B62" s="35"/>
      <c r="C62" s="39" t="s">
        <v>21</v>
      </c>
      <c r="D62" s="48" t="s">
        <v>124</v>
      </c>
      <c r="E62" s="36"/>
      <c r="F62" s="36"/>
      <c r="G62" s="44"/>
      <c r="H62" s="251">
        <v>0</v>
      </c>
      <c r="I62" s="251">
        <v>0</v>
      </c>
      <c r="J62" s="9"/>
    </row>
    <row r="63" spans="2:10" x14ac:dyDescent="0.25">
      <c r="B63" s="35"/>
      <c r="C63" s="39" t="s">
        <v>55</v>
      </c>
      <c r="D63" s="36" t="s">
        <v>125</v>
      </c>
      <c r="E63" s="36"/>
      <c r="F63" s="36"/>
      <c r="G63" s="44"/>
      <c r="H63" s="251">
        <v>0</v>
      </c>
      <c r="I63" s="251">
        <v>0</v>
      </c>
      <c r="J63" s="9"/>
    </row>
    <row r="64" spans="2:10" x14ac:dyDescent="0.25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1">
        <v>11742045</v>
      </c>
      <c r="I64" s="251">
        <v>5398748</v>
      </c>
      <c r="J64" s="9"/>
    </row>
    <row r="65" spans="2:10" x14ac:dyDescent="0.25">
      <c r="B65" s="35"/>
      <c r="C65" s="45"/>
      <c r="D65" s="36"/>
      <c r="E65" s="36"/>
      <c r="F65" s="36"/>
      <c r="G65" s="50"/>
      <c r="H65" s="254"/>
      <c r="I65" s="254"/>
      <c r="J65" s="9"/>
    </row>
    <row r="66" spans="2:10" ht="16.5" thickBot="1" x14ac:dyDescent="0.3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650102838</v>
      </c>
      <c r="I66" s="62">
        <f>I67+I71+I72+I73+I74+I75+I76+I77+I78+I79+I80+I81</f>
        <v>14520508794</v>
      </c>
      <c r="J66" s="9"/>
    </row>
    <row r="67" spans="2:10" x14ac:dyDescent="0.25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4385671</v>
      </c>
      <c r="I67" s="63">
        <f>I68+I69+I70</f>
        <v>2319702</v>
      </c>
      <c r="J67" s="9"/>
    </row>
    <row r="68" spans="2:10" x14ac:dyDescent="0.25">
      <c r="B68" s="35"/>
      <c r="C68" s="45"/>
      <c r="D68" s="48" t="s">
        <v>127</v>
      </c>
      <c r="E68" s="36"/>
      <c r="F68" s="36"/>
      <c r="G68" s="46"/>
      <c r="H68" s="251">
        <v>0</v>
      </c>
      <c r="I68" s="251">
        <v>0</v>
      </c>
      <c r="J68" s="9"/>
    </row>
    <row r="69" spans="2:10" x14ac:dyDescent="0.25">
      <c r="B69" s="35"/>
      <c r="C69" s="45"/>
      <c r="D69" s="48" t="s">
        <v>128</v>
      </c>
      <c r="E69" s="36"/>
      <c r="F69" s="36"/>
      <c r="G69" s="46"/>
      <c r="H69" s="251">
        <v>0</v>
      </c>
      <c r="I69" s="251">
        <v>0</v>
      </c>
      <c r="J69" s="9"/>
    </row>
    <row r="70" spans="2:10" x14ac:dyDescent="0.25">
      <c r="B70" s="35"/>
      <c r="C70" s="45"/>
      <c r="D70" s="36" t="s">
        <v>121</v>
      </c>
      <c r="E70" s="36"/>
      <c r="F70" s="36"/>
      <c r="G70" s="46"/>
      <c r="H70" s="251">
        <v>4385671</v>
      </c>
      <c r="I70" s="251">
        <v>2319702</v>
      </c>
      <c r="J70" s="9"/>
    </row>
    <row r="71" spans="2:10" x14ac:dyDescent="0.25">
      <c r="B71" s="35"/>
      <c r="C71" s="39" t="s">
        <v>7</v>
      </c>
      <c r="D71" s="48" t="s">
        <v>129</v>
      </c>
      <c r="E71" s="36"/>
      <c r="F71" s="36"/>
      <c r="G71" s="44"/>
      <c r="H71" s="251">
        <v>524217</v>
      </c>
      <c r="I71" s="251">
        <v>0</v>
      </c>
      <c r="J71" s="9"/>
    </row>
    <row r="72" spans="2:10" x14ac:dyDescent="0.25">
      <c r="B72" s="35"/>
      <c r="C72" s="39" t="s">
        <v>9</v>
      </c>
      <c r="D72" s="48" t="s">
        <v>130</v>
      </c>
      <c r="E72" s="36"/>
      <c r="F72" s="36"/>
      <c r="G72" s="44"/>
      <c r="H72" s="251">
        <v>443923052</v>
      </c>
      <c r="I72" s="251">
        <v>14404884974</v>
      </c>
      <c r="J72" s="9"/>
    </row>
    <row r="73" spans="2:10" x14ac:dyDescent="0.25">
      <c r="B73" s="35"/>
      <c r="C73" s="39" t="s">
        <v>21</v>
      </c>
      <c r="D73" s="36" t="s">
        <v>131</v>
      </c>
      <c r="E73" s="36"/>
      <c r="F73" s="36"/>
      <c r="G73" s="44"/>
      <c r="H73" s="251">
        <v>61544131</v>
      </c>
      <c r="I73" s="251">
        <v>36622075</v>
      </c>
      <c r="J73" s="9"/>
    </row>
    <row r="74" spans="2:10" x14ac:dyDescent="0.25">
      <c r="B74" s="35"/>
      <c r="C74" s="39" t="s">
        <v>55</v>
      </c>
      <c r="D74" s="36" t="s">
        <v>132</v>
      </c>
      <c r="E74" s="36"/>
      <c r="F74" s="36"/>
      <c r="G74" s="44"/>
      <c r="H74" s="251">
        <v>209911</v>
      </c>
      <c r="I74" s="251">
        <v>141192</v>
      </c>
      <c r="J74" s="9"/>
    </row>
    <row r="75" spans="2:10" x14ac:dyDescent="0.25">
      <c r="B75" s="35"/>
      <c r="C75" s="39" t="s">
        <v>57</v>
      </c>
      <c r="D75" s="36" t="s">
        <v>133</v>
      </c>
      <c r="E75" s="36"/>
      <c r="F75" s="36"/>
      <c r="G75" s="44"/>
      <c r="H75" s="251">
        <v>16929475</v>
      </c>
      <c r="I75" s="251">
        <v>9157757</v>
      </c>
      <c r="J75" s="9"/>
    </row>
    <row r="76" spans="2:10" x14ac:dyDescent="0.25">
      <c r="B76" s="35"/>
      <c r="C76" s="39" t="s">
        <v>59</v>
      </c>
      <c r="D76" s="36" t="s">
        <v>134</v>
      </c>
      <c r="E76" s="36"/>
      <c r="F76" s="36"/>
      <c r="G76" s="44"/>
      <c r="H76" s="251">
        <v>7419124</v>
      </c>
      <c r="I76" s="251">
        <v>3823108</v>
      </c>
      <c r="J76" s="9"/>
    </row>
    <row r="77" spans="2:10" x14ac:dyDescent="0.25">
      <c r="B77" s="35"/>
      <c r="C77" s="39" t="s">
        <v>60</v>
      </c>
      <c r="D77" s="36" t="s">
        <v>135</v>
      </c>
      <c r="E77" s="36"/>
      <c r="F77" s="36"/>
      <c r="G77" s="44"/>
      <c r="H77" s="251">
        <v>2149795</v>
      </c>
      <c r="I77" s="251">
        <v>1910757</v>
      </c>
      <c r="J77" s="9"/>
    </row>
    <row r="78" spans="2:10" x14ac:dyDescent="0.25">
      <c r="B78" s="35"/>
      <c r="C78" s="39" t="s">
        <v>136</v>
      </c>
      <c r="D78" s="36" t="s">
        <v>137</v>
      </c>
      <c r="E78" s="36"/>
      <c r="F78" s="36"/>
      <c r="G78" s="44"/>
      <c r="H78" s="251">
        <v>0</v>
      </c>
      <c r="I78" s="251">
        <v>0</v>
      </c>
      <c r="J78" s="9"/>
    </row>
    <row r="79" spans="2:10" x14ac:dyDescent="0.25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1">
        <v>11498739</v>
      </c>
      <c r="I79" s="251">
        <v>3127411</v>
      </c>
      <c r="J79" s="9"/>
    </row>
    <row r="80" spans="2:10" x14ac:dyDescent="0.25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1">
        <v>16382860</v>
      </c>
      <c r="I80" s="251">
        <v>13028218</v>
      </c>
      <c r="J80" s="9"/>
    </row>
    <row r="81" spans="2:10" x14ac:dyDescent="0.25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1">
        <v>85135863</v>
      </c>
      <c r="I81" s="251">
        <v>45493600</v>
      </c>
      <c r="J81" s="9"/>
    </row>
    <row r="82" spans="2:10" x14ac:dyDescent="0.25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 x14ac:dyDescent="0.3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-26397567</v>
      </c>
      <c r="I83" s="65">
        <f>I55-I66</f>
        <v>-43651055</v>
      </c>
      <c r="J83" s="9"/>
    </row>
    <row r="84" spans="2:10" ht="16.5" thickTop="1" x14ac:dyDescent="0.25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 x14ac:dyDescent="0.3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175736284</v>
      </c>
      <c r="I85" s="19">
        <f>I53+I83</f>
        <v>82656124</v>
      </c>
      <c r="J85" s="9"/>
    </row>
    <row r="86" spans="2:10" ht="16.5" thickTop="1" x14ac:dyDescent="0.25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 x14ac:dyDescent="0.3">
      <c r="B87" s="35" t="s">
        <v>32</v>
      </c>
      <c r="C87" s="54" t="s">
        <v>143</v>
      </c>
      <c r="D87" s="36"/>
      <c r="E87" s="36"/>
      <c r="F87" s="36"/>
      <c r="G87" s="53"/>
      <c r="H87" s="255">
        <v>45039940</v>
      </c>
      <c r="I87" s="255">
        <v>22261011</v>
      </c>
      <c r="J87" s="9"/>
    </row>
    <row r="88" spans="2:10" x14ac:dyDescent="0.25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 x14ac:dyDescent="0.3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130696344</v>
      </c>
      <c r="I89" s="65">
        <f>I85-I87</f>
        <v>60395113</v>
      </c>
      <c r="J89" s="21"/>
    </row>
    <row r="90" spans="2:10" ht="17.25" thickTop="1" thickBot="1" x14ac:dyDescent="0.3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 x14ac:dyDescent="0.3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 x14ac:dyDescent="0.25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Hasan Berkut</cp:lastModifiedBy>
  <cp:lastPrinted>2022-03-01T08:37:09Z</cp:lastPrinted>
  <dcterms:created xsi:type="dcterms:W3CDTF">1998-01-12T17:06:50Z</dcterms:created>
  <dcterms:modified xsi:type="dcterms:W3CDTF">2023-05-12T11:06:00Z</dcterms:modified>
</cp:coreProperties>
</file>