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35" windowHeight="484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<sst xmlns="http://schemas.openxmlformats.org/spreadsheetml/2006/main" count="375" uniqueCount="232">
  <si>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</si>
  <si>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</si>
  <si>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</si>
  <si>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</si>
  <si>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</si>
  <si>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</si>
  <si>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</si>
  <si>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</si>
  <si>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</si>
  <si>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</si>
  <si>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</si>
  <si>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</si>
  <si>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</si>
  <si>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</si>
  <si>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</si>
  <si>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</si>
  <si>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</si>
  <si>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</si>
  <si>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</si>
  <si>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</si>
  <si>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</si>
  <si>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</si>
  <si>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</si>
  <si>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</si>
  <si>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</si>
  <si>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</si>
  <si>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</si>
  <si>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</si>
  <si>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</si>
  <si>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</si>
  <si>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</si>
  <si>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</si>
  <si>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</si>
  <si>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</si>
  <si>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</si>
  <si>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</si>
  <si>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</si>
  <si>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</si>
  <si>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</si>
  <si>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</si>
  <si>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</si>
  <si>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</si>
  <si>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</si>
  <si>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</si>
  <si>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</si>
  <si>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</si>
  <si>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</si>
  <si>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</si>
  <si>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</si>
  <si>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</si>
  <si>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</si>
  <si>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</si>
  <si>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</si>
  <si>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</si>
  <si>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</si>
  <si>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</si>
  <si>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</si>
  <si>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</si>
  <si>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</si>
  <si>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</si>
  <si>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</si>
  <si>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</si>
  <si>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</si>
  <si>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</si>
  <si>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</si>
  <si>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</si>
  <si>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</si>
  <si>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</si>
  <si>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</si>
  <si>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</si>
  <si>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</si>
  <si>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</si>
  <si>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</si>
  <si>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</si>
  <si>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</si>
  <si>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</si>
  <si>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</si>
  <si>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</si>
  <si>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</si>
  <si>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</si>
  <si>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</si>
  <si>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</si>
  <si>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</si>
  <si>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</si>
  <si>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</si>
  <si>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</si>
  <si>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</si>
  <si>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</si>
  <si>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</si>
  <si>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</si>
  <si>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</si>
  <si>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</si>
  <si>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</si>
  <si>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</si>
  <si>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</si>
  <si>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</si>
  <si>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</si>
  <si>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</si>
  <si>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</si>
  <si>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</si>
  <si>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</si>
  <si>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</si>
  <si>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</si>
  <si>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</si>
  <si>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</si>
  <si>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</si>
  <si>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</si>
  <si>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</si>
  <si>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</si>
  <si>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</si>
  <si>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</si>
  <si>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</si>
  <si>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</si>
  <si>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</si>
  <si>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</si>
  <si>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</si>
  <si>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</si>
  <si>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</si>
  <si>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</si>
  <si>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</si>
  <si>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</si>
  <si>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</si>
  <si>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</si>
  <si>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</si>
  <si>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</si>
  <si>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</si>
  <si>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</si>
  <si>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</si>
  <si>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</si>
  <si>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</si>
  <si>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</si>
  <si>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</si>
  <si>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</si>
  <si>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</si>
  <si>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</si>
  <si>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</si>
  <si>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</si>
  <si>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</si>
  <si>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</si>
  <si>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</si>
  <si>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</si>
  <si>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</si>
  <si>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</si>
  <si>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</si>
  <si>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</si>
  <si>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</si>
  <si>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</si>
  <si>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</si>
  <si>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</si>
  <si>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</si>
  <si>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</si>
  <si>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</si>
  <si>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</si>
  <si>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</si>
  <si>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</si>
  <si>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</si>
  <si>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</si>
  <si>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</si>
  <si>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</si>
  <si>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</si>
  <si>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</si>
  <si>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</si>
  <si>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</si>
  <si>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</si>
  <si>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</si>
  <si>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</si>
  <si>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</si>
  <si>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</si>
  <si>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</si>
  <si>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</si>
  <si>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</si>
  <si>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</si>
  <si>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</si>
  <si>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</si>
  <si>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</si>
  <si>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</si>
  <si>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</si>
  <si>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</si>
  <si>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</si>
  <si>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</si>
  <si>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</si>
  <si>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</si>
  <si>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</si>
  <si>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</si>
  <si>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</si>
  <si>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</si>
  <si>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</si>
  <si>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</si>
  <si>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</si>
  <si>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</si>
  <si>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</si>
  <si>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</si>
  <si>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</si>
  <si>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</si>
  <si>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</si>
  <si>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</si>
  <si>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</si>
  <si>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</si>
  <si>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</si>
  <si>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</si>
  <si>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</si>
  <si>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</si>
  <si>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</si>
  <si>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</si>
  <si>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</si>
  <si>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</si>
  <si>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</si>
  <si>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</si>
  <si>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</si>
  <si>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</si>
  <si>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</si>
  <si>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</si>
  <si>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</si>
  <si>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</si>
  <si>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</si>
  <si>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</si>
  <si>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</si>
  <si>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</si>
  <si>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</si>
  <si>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</si>
  <si>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</si>
  <si>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</si>
  <si>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</si>
  <si>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</si>
  <si>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</si>
  <si>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</si>
  <si>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</si>
  <si>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</si>
  <si>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</si>
  <si>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</si>
  <si>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(31/12/2013)</t>
  </si>
  <si>
    <t>ŞEKERBANK (KIBRIS) LİMİTED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</si>
</sst>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H9" sqref="H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231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229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876001</v>
      </c>
      <c r="I9" s="209">
        <f>I10+I11+I12</f>
        <v>429996</v>
      </c>
      <c r="J9" s="202">
        <f aca="true" t="shared" si="0" ref="J9:J14">H9+I9</f>
        <v>1305997</v>
      </c>
      <c r="K9" s="208">
        <f>K10+K11+K12</f>
        <v>950325</v>
      </c>
      <c r="L9" s="209">
        <f>L10+L11+L12</f>
        <v>461218</v>
      </c>
      <c r="M9" s="202">
        <f aca="true" t="shared" si="1" ref="M9:M14">K9+L9</f>
        <v>1411543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876001</v>
      </c>
      <c r="I10" s="158"/>
      <c r="J10" s="203">
        <f t="shared" si="0"/>
        <v>876001</v>
      </c>
      <c r="K10" s="157">
        <v>950325</v>
      </c>
      <c r="L10" s="158"/>
      <c r="M10" s="203">
        <f t="shared" si="1"/>
        <v>950325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429996</v>
      </c>
      <c r="J11" s="203">
        <f t="shared" si="0"/>
        <v>429996</v>
      </c>
      <c r="K11" s="157"/>
      <c r="L11" s="158">
        <v>461218</v>
      </c>
      <c r="M11" s="203">
        <f t="shared" si="1"/>
        <v>461218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11078164</v>
      </c>
      <c r="I13" s="209">
        <f>I14+I15</f>
        <v>8179722</v>
      </c>
      <c r="J13" s="202">
        <f t="shared" si="0"/>
        <v>19257886</v>
      </c>
      <c r="K13" s="208">
        <f>K14+K15</f>
        <v>16086621</v>
      </c>
      <c r="L13" s="209">
        <f>L14+L15</f>
        <v>17057155</v>
      </c>
      <c r="M13" s="202">
        <f t="shared" si="1"/>
        <v>33143776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10918255</v>
      </c>
      <c r="I14" s="158">
        <v>8033342</v>
      </c>
      <c r="J14" s="203">
        <f t="shared" si="0"/>
        <v>18951597</v>
      </c>
      <c r="K14" s="157">
        <v>8473875</v>
      </c>
      <c r="L14" s="158">
        <v>16336732</v>
      </c>
      <c r="M14" s="203">
        <f t="shared" si="1"/>
        <v>24810607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159909</v>
      </c>
      <c r="I15" s="211">
        <f>I16+I17+I18</f>
        <v>146380</v>
      </c>
      <c r="J15" s="203">
        <f>H15+I15</f>
        <v>306289</v>
      </c>
      <c r="K15" s="213">
        <f>K16+K17+K18</f>
        <v>7612746</v>
      </c>
      <c r="L15" s="211">
        <f>L16+L17+L18</f>
        <v>720423</v>
      </c>
      <c r="M15" s="203">
        <f>K15+L15</f>
        <v>8333169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>
        <v>6907569</v>
      </c>
      <c r="L16" s="160"/>
      <c r="M16" s="204">
        <f aca="true" t="shared" si="3" ref="M16:M58">K16+L16</f>
        <v>6907569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159909</v>
      </c>
      <c r="I17" s="160">
        <v>146380</v>
      </c>
      <c r="J17" s="204">
        <f t="shared" si="2"/>
        <v>306289</v>
      </c>
      <c r="K17" s="159">
        <v>705177</v>
      </c>
      <c r="L17" s="160">
        <v>720423</v>
      </c>
      <c r="M17" s="205">
        <f t="shared" si="3"/>
        <v>1425600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5759460</v>
      </c>
      <c r="I19" s="209">
        <f>I20+I21+I22+I23</f>
        <v>0</v>
      </c>
      <c r="J19" s="202">
        <f t="shared" si="2"/>
        <v>5759460</v>
      </c>
      <c r="K19" s="208">
        <f>K20+K21+K22+K23</f>
        <v>3756959</v>
      </c>
      <c r="L19" s="209">
        <f>L20+L21+L22+L23</f>
        <v>0</v>
      </c>
      <c r="M19" s="202">
        <f t="shared" si="3"/>
        <v>3756959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5759460</v>
      </c>
      <c r="I23" s="158"/>
      <c r="J23" s="203">
        <f t="shared" si="2"/>
        <v>5759460</v>
      </c>
      <c r="K23" s="157">
        <v>3756959</v>
      </c>
      <c r="L23" s="158"/>
      <c r="M23" s="203">
        <f t="shared" si="3"/>
        <v>3756959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71989978</v>
      </c>
      <c r="I24" s="209">
        <f>I25+I26</f>
        <v>57268957</v>
      </c>
      <c r="J24" s="202">
        <f t="shared" si="2"/>
        <v>129258935</v>
      </c>
      <c r="K24" s="208">
        <f>K25+K26</f>
        <v>61986949</v>
      </c>
      <c r="L24" s="209">
        <f>L25+L26</f>
        <v>42418912</v>
      </c>
      <c r="M24" s="202">
        <f t="shared" si="3"/>
        <v>104405861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23827056</v>
      </c>
      <c r="I25" s="158">
        <v>34650693</v>
      </c>
      <c r="J25" s="203">
        <f t="shared" si="2"/>
        <v>58477749</v>
      </c>
      <c r="K25" s="157">
        <v>15821917</v>
      </c>
      <c r="L25" s="158">
        <v>21197101</v>
      </c>
      <c r="M25" s="203">
        <f t="shared" si="3"/>
        <v>37019018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48162922</v>
      </c>
      <c r="I26" s="158">
        <v>22618264</v>
      </c>
      <c r="J26" s="203">
        <f t="shared" si="2"/>
        <v>70781186</v>
      </c>
      <c r="K26" s="157">
        <v>46165032</v>
      </c>
      <c r="L26" s="158">
        <v>21221811</v>
      </c>
      <c r="M26" s="203">
        <f t="shared" si="3"/>
        <v>67386843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12697633</v>
      </c>
      <c r="I27" s="209">
        <f>I28+I31+I34</f>
        <v>0</v>
      </c>
      <c r="J27" s="202">
        <f t="shared" si="2"/>
        <v>12697633</v>
      </c>
      <c r="K27" s="208">
        <f>K28+K31+K34</f>
        <v>13658477</v>
      </c>
      <c r="L27" s="209">
        <f>L28+L31+L34</f>
        <v>0</v>
      </c>
      <c r="M27" s="202">
        <f t="shared" si="3"/>
        <v>13658477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35664</v>
      </c>
      <c r="I28" s="211">
        <f>I29+I30</f>
        <v>0</v>
      </c>
      <c r="J28" s="203">
        <f t="shared" si="2"/>
        <v>35664</v>
      </c>
      <c r="K28" s="210">
        <f>K29+K30</f>
        <v>222890</v>
      </c>
      <c r="L28" s="211">
        <f>L29+L30</f>
        <v>0</v>
      </c>
      <c r="M28" s="203">
        <f t="shared" si="3"/>
        <v>222890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41301</v>
      </c>
      <c r="I29" s="161"/>
      <c r="J29" s="203">
        <f t="shared" si="2"/>
        <v>41301</v>
      </c>
      <c r="K29" s="147">
        <v>243496</v>
      </c>
      <c r="L29" s="161"/>
      <c r="M29" s="203">
        <f t="shared" si="3"/>
        <v>243496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-5637</v>
      </c>
      <c r="I30" s="163"/>
      <c r="J30" s="203">
        <f t="shared" si="2"/>
        <v>-5637</v>
      </c>
      <c r="K30" s="162">
        <v>-20606</v>
      </c>
      <c r="L30" s="163"/>
      <c r="M30" s="203">
        <f t="shared" si="3"/>
        <v>-20606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107449</v>
      </c>
      <c r="I31" s="211">
        <f>I32+I33</f>
        <v>0</v>
      </c>
      <c r="J31" s="203">
        <f t="shared" si="2"/>
        <v>107449</v>
      </c>
      <c r="K31" s="212">
        <f>K32+K33</f>
        <v>1395088</v>
      </c>
      <c r="L31" s="211">
        <f>L32+L33</f>
        <v>0</v>
      </c>
      <c r="M31" s="203">
        <f t="shared" si="3"/>
        <v>1395088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145518</v>
      </c>
      <c r="I32" s="161"/>
      <c r="J32" s="203">
        <f t="shared" si="2"/>
        <v>145518</v>
      </c>
      <c r="K32" s="147">
        <v>1718122</v>
      </c>
      <c r="L32" s="161"/>
      <c r="M32" s="203">
        <f t="shared" si="3"/>
        <v>1718122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-38069</v>
      </c>
      <c r="I33" s="163"/>
      <c r="J33" s="203">
        <f t="shared" si="2"/>
        <v>-38069</v>
      </c>
      <c r="K33" s="162">
        <v>-323034</v>
      </c>
      <c r="L33" s="163"/>
      <c r="M33" s="203">
        <f t="shared" si="3"/>
        <v>-323034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12554520</v>
      </c>
      <c r="I34" s="211">
        <f>I35+I36</f>
        <v>0</v>
      </c>
      <c r="J34" s="203">
        <f t="shared" si="2"/>
        <v>12554520</v>
      </c>
      <c r="K34" s="210">
        <f>K35+K36</f>
        <v>12040499</v>
      </c>
      <c r="L34" s="211">
        <f>L35+L36</f>
        <v>0</v>
      </c>
      <c r="M34" s="203">
        <f t="shared" si="3"/>
        <v>12040499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26064789</v>
      </c>
      <c r="I35" s="161"/>
      <c r="J35" s="203">
        <f t="shared" si="2"/>
        <v>26064789</v>
      </c>
      <c r="K35" s="147">
        <v>24892070</v>
      </c>
      <c r="L35" s="161"/>
      <c r="M35" s="203">
        <f t="shared" si="3"/>
        <v>24892070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-13510269</v>
      </c>
      <c r="I36" s="163"/>
      <c r="J36" s="203">
        <f t="shared" si="2"/>
        <v>-13510269</v>
      </c>
      <c r="K36" s="162">
        <v>-12851571</v>
      </c>
      <c r="L36" s="163"/>
      <c r="M36" s="203">
        <f t="shared" si="3"/>
        <v>-12851571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921011</v>
      </c>
      <c r="I37" s="209">
        <f>I38+I39+I40</f>
        <v>448728</v>
      </c>
      <c r="J37" s="202">
        <f t="shared" si="2"/>
        <v>1369739</v>
      </c>
      <c r="K37" s="208">
        <f>K38+K39+K40</f>
        <v>927051</v>
      </c>
      <c r="L37" s="209">
        <f>L38+L39+L40</f>
        <v>701076</v>
      </c>
      <c r="M37" s="202">
        <f t="shared" si="3"/>
        <v>1628127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756526</v>
      </c>
      <c r="I38" s="158">
        <v>347892</v>
      </c>
      <c r="J38" s="203">
        <f t="shared" si="2"/>
        <v>1104418</v>
      </c>
      <c r="K38" s="157">
        <v>826523</v>
      </c>
      <c r="L38" s="158">
        <v>369266</v>
      </c>
      <c r="M38" s="203">
        <f t="shared" si="3"/>
        <v>1195789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164485</v>
      </c>
      <c r="I39" s="158"/>
      <c r="J39" s="203">
        <f t="shared" si="2"/>
        <v>164485</v>
      </c>
      <c r="K39" s="157">
        <v>65188</v>
      </c>
      <c r="L39" s="158"/>
      <c r="M39" s="203">
        <f t="shared" si="3"/>
        <v>65188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/>
      <c r="I40" s="158">
        <v>100836</v>
      </c>
      <c r="J40" s="203">
        <f t="shared" si="2"/>
        <v>100836</v>
      </c>
      <c r="K40" s="157">
        <v>35340</v>
      </c>
      <c r="L40" s="158">
        <v>331810</v>
      </c>
      <c r="M40" s="203">
        <f t="shared" si="3"/>
        <v>367150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6538812</v>
      </c>
      <c r="I44" s="155">
        <v>5072380</v>
      </c>
      <c r="J44" s="202">
        <f t="shared" si="2"/>
        <v>11611192</v>
      </c>
      <c r="K44" s="154">
        <v>7311368</v>
      </c>
      <c r="L44" s="155">
        <v>5257181</v>
      </c>
      <c r="M44" s="202">
        <f t="shared" si="3"/>
        <v>12568549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368086</v>
      </c>
      <c r="I45" s="155">
        <v>373588</v>
      </c>
      <c r="J45" s="202">
        <f t="shared" si="2"/>
        <v>741674</v>
      </c>
      <c r="K45" s="154">
        <v>258412</v>
      </c>
      <c r="L45" s="155">
        <v>21082</v>
      </c>
      <c r="M45" s="202">
        <f t="shared" si="3"/>
        <v>279494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2994023</v>
      </c>
      <c r="I55" s="209">
        <f>I56+I57</f>
        <v>0</v>
      </c>
      <c r="J55" s="202">
        <f t="shared" si="2"/>
        <v>2994023</v>
      </c>
      <c r="K55" s="208">
        <f>K56+K57</f>
        <v>3295234</v>
      </c>
      <c r="L55" s="209">
        <f>L56+L57</f>
        <v>0</v>
      </c>
      <c r="M55" s="202">
        <f t="shared" si="3"/>
        <v>3295234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5529236</v>
      </c>
      <c r="I56" s="158"/>
      <c r="J56" s="203">
        <f t="shared" si="2"/>
        <v>5529236</v>
      </c>
      <c r="K56" s="157">
        <v>5517964</v>
      </c>
      <c r="L56" s="158"/>
      <c r="M56" s="203">
        <f t="shared" si="3"/>
        <v>5517964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-2535213</v>
      </c>
      <c r="I57" s="158"/>
      <c r="J57" s="203">
        <f t="shared" si="2"/>
        <v>-2535213</v>
      </c>
      <c r="K57" s="157">
        <v>-2222730</v>
      </c>
      <c r="L57" s="158"/>
      <c r="M57" s="203">
        <f t="shared" si="3"/>
        <v>-2222730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3001612</v>
      </c>
      <c r="I58" s="155">
        <v>17406</v>
      </c>
      <c r="J58" s="202">
        <f t="shared" si="2"/>
        <v>3019018</v>
      </c>
      <c r="K58" s="154">
        <v>2649349</v>
      </c>
      <c r="L58" s="155">
        <v>16560</v>
      </c>
      <c r="M58" s="202">
        <f t="shared" si="3"/>
        <v>2665909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116224780</v>
      </c>
      <c r="I60" s="215">
        <f>I58+I55+I52+I49+I46+I45+I44+I41+I37+I27+I24+I19+I13+I9</f>
        <v>71790777</v>
      </c>
      <c r="J60" s="207">
        <f>H60+I60</f>
        <v>188015557</v>
      </c>
      <c r="K60" s="214">
        <f>K58+K55+K52+K49+K46+K45+K44+K41+K37+K27+K24+K19+K13+K9</f>
        <v>110880745</v>
      </c>
      <c r="L60" s="215">
        <f>L58+L55+L52+L49+L46+L45+L44+L41+L37+L27+L24+L19+L13+L9</f>
        <v>65933184</v>
      </c>
      <c r="M60" s="207">
        <f>K60+L60</f>
        <v>176813929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3"/>
  <sheetViews>
    <sheetView zoomScale="75" zoomScaleNormal="75" zoomScalePageLayoutView="0" workbookViewId="0" topLeftCell="A1">
      <selection activeCell="I9" sqref="I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ŞEKERBANK (KIBRIS)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85073038</v>
      </c>
      <c r="I9" s="94">
        <f>I10+I11+I12+I13+I14+I15</f>
        <v>77043548</v>
      </c>
      <c r="J9" s="82">
        <f aca="true" t="shared" si="0" ref="J9:J57">H9+I9</f>
        <v>162116586</v>
      </c>
      <c r="K9" s="93">
        <f>K10+K11+K12+K13+K14+K15</f>
        <v>87487670</v>
      </c>
      <c r="L9" s="94">
        <f>L10+L11+L12+L13+L14+L15</f>
        <v>70892299</v>
      </c>
      <c r="M9" s="82">
        <f aca="true" t="shared" si="1" ref="M9:M57">K9+L9</f>
        <v>158379969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64498729</v>
      </c>
      <c r="I10" s="67">
        <v>30196407</v>
      </c>
      <c r="J10" s="83">
        <f t="shared" si="0"/>
        <v>94695136</v>
      </c>
      <c r="K10" s="66">
        <v>75235601</v>
      </c>
      <c r="L10" s="67">
        <v>25367683</v>
      </c>
      <c r="M10" s="83">
        <f t="shared" si="1"/>
        <v>100603284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14059551</v>
      </c>
      <c r="I11" s="67">
        <v>38204755</v>
      </c>
      <c r="J11" s="83">
        <f t="shared" si="0"/>
        <v>52264306</v>
      </c>
      <c r="K11" s="66">
        <v>6093873</v>
      </c>
      <c r="L11" s="67">
        <v>36962510</v>
      </c>
      <c r="M11" s="83">
        <f t="shared" si="1"/>
        <v>43056383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3967382</v>
      </c>
      <c r="I12" s="67">
        <v>4482419</v>
      </c>
      <c r="J12" s="83">
        <f t="shared" si="0"/>
        <v>8449801</v>
      </c>
      <c r="K12" s="66">
        <v>6078762</v>
      </c>
      <c r="L12" s="67">
        <v>4347806</v>
      </c>
      <c r="M12" s="83">
        <f t="shared" si="1"/>
        <v>10426568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89530</v>
      </c>
      <c r="I13" s="67">
        <v>1494</v>
      </c>
      <c r="J13" s="83">
        <f t="shared" si="0"/>
        <v>91024</v>
      </c>
      <c r="K13" s="66">
        <v>78283</v>
      </c>
      <c r="L13" s="67">
        <v>137</v>
      </c>
      <c r="M13" s="83">
        <f t="shared" si="1"/>
        <v>78420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2457846</v>
      </c>
      <c r="I14" s="67">
        <v>4158473</v>
      </c>
      <c r="J14" s="83">
        <f t="shared" si="0"/>
        <v>6616319</v>
      </c>
      <c r="K14" s="66">
        <v>1151</v>
      </c>
      <c r="L14" s="67">
        <v>4214163</v>
      </c>
      <c r="M14" s="83">
        <f t="shared" si="1"/>
        <v>4215314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1000000</v>
      </c>
      <c r="I17" s="96">
        <f>I18+I19</f>
        <v>1163450</v>
      </c>
      <c r="J17" s="85">
        <f t="shared" si="0"/>
        <v>2163450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1000000</v>
      </c>
      <c r="I18" s="67">
        <v>1163450</v>
      </c>
      <c r="J18" s="83">
        <f t="shared" si="0"/>
        <v>2163450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644653</v>
      </c>
      <c r="I28" s="94">
        <f>I29+I30+I31</f>
        <v>825013</v>
      </c>
      <c r="J28" s="82">
        <f t="shared" si="0"/>
        <v>1469666</v>
      </c>
      <c r="K28" s="93">
        <f>K29+K30+K31</f>
        <v>447803</v>
      </c>
      <c r="L28" s="94">
        <f>L29+L30+L31</f>
        <v>596787</v>
      </c>
      <c r="M28" s="82">
        <f t="shared" si="1"/>
        <v>1044590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642465</v>
      </c>
      <c r="I29" s="67">
        <v>796458</v>
      </c>
      <c r="J29" s="83">
        <f t="shared" si="0"/>
        <v>1438923</v>
      </c>
      <c r="K29" s="66">
        <v>447803</v>
      </c>
      <c r="L29" s="67">
        <v>488457</v>
      </c>
      <c r="M29" s="83">
        <f t="shared" si="1"/>
        <v>936260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2188</v>
      </c>
      <c r="I30" s="67">
        <v>1004</v>
      </c>
      <c r="J30" s="83">
        <f t="shared" si="0"/>
        <v>3192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/>
      <c r="I31" s="67">
        <v>27551</v>
      </c>
      <c r="J31" s="83">
        <f t="shared" si="0"/>
        <v>27551</v>
      </c>
      <c r="K31" s="66"/>
      <c r="L31" s="67">
        <v>108330</v>
      </c>
      <c r="M31" s="83">
        <f t="shared" si="1"/>
        <v>108330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265271</v>
      </c>
      <c r="I35" s="64">
        <v>8887</v>
      </c>
      <c r="J35" s="82">
        <f t="shared" si="0"/>
        <v>274158</v>
      </c>
      <c r="K35" s="63">
        <v>351369</v>
      </c>
      <c r="L35" s="64">
        <v>7739</v>
      </c>
      <c r="M35" s="82">
        <f t="shared" si="1"/>
        <v>359108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312486</v>
      </c>
      <c r="I37" s="64">
        <v>168869</v>
      </c>
      <c r="J37" s="82">
        <f t="shared" si="0"/>
        <v>481355</v>
      </c>
      <c r="K37" s="63">
        <v>378195</v>
      </c>
      <c r="L37" s="64">
        <v>175952</v>
      </c>
      <c r="M37" s="82">
        <f t="shared" si="1"/>
        <v>554147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1334568</v>
      </c>
      <c r="I38" s="94">
        <f>I39+I40+I41+I42</f>
        <v>568455</v>
      </c>
      <c r="J38" s="82">
        <f t="shared" si="0"/>
        <v>1903023</v>
      </c>
      <c r="K38" s="93">
        <f>K39+K40+K41+K42</f>
        <v>625673</v>
      </c>
      <c r="L38" s="94">
        <f>L39+L40+L41+L42</f>
        <v>544708</v>
      </c>
      <c r="M38" s="82">
        <f t="shared" si="1"/>
        <v>1170381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745073</v>
      </c>
      <c r="I40" s="67">
        <v>522130</v>
      </c>
      <c r="J40" s="83">
        <f t="shared" si="0"/>
        <v>1267203</v>
      </c>
      <c r="K40" s="66">
        <v>609523</v>
      </c>
      <c r="L40" s="67">
        <v>499719</v>
      </c>
      <c r="M40" s="83">
        <f t="shared" si="1"/>
        <v>1109242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573345</v>
      </c>
      <c r="I41" s="67"/>
      <c r="J41" s="83">
        <f t="shared" si="0"/>
        <v>573345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16150</v>
      </c>
      <c r="I42" s="67">
        <v>46325</v>
      </c>
      <c r="J42" s="83">
        <f t="shared" si="0"/>
        <v>62475</v>
      </c>
      <c r="K42" s="66">
        <v>16150</v>
      </c>
      <c r="L42" s="67">
        <v>44989</v>
      </c>
      <c r="M42" s="83">
        <f t="shared" si="1"/>
        <v>61139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1159130</v>
      </c>
      <c r="I43" s="64">
        <v>51709</v>
      </c>
      <c r="J43" s="82">
        <f t="shared" si="0"/>
        <v>1210839</v>
      </c>
      <c r="K43" s="63">
        <v>686822</v>
      </c>
      <c r="L43" s="64">
        <v>14286</v>
      </c>
      <c r="M43" s="82">
        <f t="shared" si="1"/>
        <v>701108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16604626</v>
      </c>
      <c r="I44" s="94">
        <f>I45+I48+I52+I53+I54+I55</f>
        <v>0</v>
      </c>
      <c r="J44" s="82">
        <f t="shared" si="0"/>
        <v>16604626</v>
      </c>
      <c r="K44" s="93">
        <f>K45+K48+K52+K53+K54+K55</f>
        <v>12534031</v>
      </c>
      <c r="L44" s="94">
        <f>L45+L48+L52+L53+L54+L55</f>
        <v>0</v>
      </c>
      <c r="M44" s="82">
        <f t="shared" si="1"/>
        <v>12534031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21550000</v>
      </c>
      <c r="I45" s="98">
        <f>I46+I47</f>
        <v>0</v>
      </c>
      <c r="J45" s="83">
        <f t="shared" si="0"/>
        <v>21550000</v>
      </c>
      <c r="K45" s="97">
        <f>K46+K47</f>
        <v>19550000</v>
      </c>
      <c r="L45" s="98">
        <f>L46+L47</f>
        <v>0</v>
      </c>
      <c r="M45" s="83">
        <f t="shared" si="1"/>
        <v>19550000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21550000</v>
      </c>
      <c r="I46" s="73"/>
      <c r="J46" s="83">
        <f t="shared" si="0"/>
        <v>21550000</v>
      </c>
      <c r="K46" s="72">
        <v>19550000</v>
      </c>
      <c r="L46" s="73"/>
      <c r="M46" s="83">
        <f t="shared" si="1"/>
        <v>19550000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1080139</v>
      </c>
      <c r="I48" s="98">
        <f>I49+I50+I51</f>
        <v>0</v>
      </c>
      <c r="J48" s="83">
        <f t="shared" si="0"/>
        <v>1080139</v>
      </c>
      <c r="K48" s="97">
        <f>K49+K50+K51</f>
        <v>873080</v>
      </c>
      <c r="L48" s="98">
        <f>L49+L50+L51</f>
        <v>0</v>
      </c>
      <c r="M48" s="83">
        <f t="shared" si="1"/>
        <v>873080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1080139</v>
      </c>
      <c r="I49" s="75"/>
      <c r="J49" s="83">
        <f t="shared" si="0"/>
        <v>1080139</v>
      </c>
      <c r="K49" s="74">
        <v>873080</v>
      </c>
      <c r="L49" s="75"/>
      <c r="M49" s="83">
        <f t="shared" si="1"/>
        <v>873080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40978</v>
      </c>
      <c r="I52" s="67"/>
      <c r="J52" s="83">
        <f t="shared" si="0"/>
        <v>40978</v>
      </c>
      <c r="K52" s="66">
        <v>40978</v>
      </c>
      <c r="L52" s="67"/>
      <c r="M52" s="83">
        <f t="shared" si="1"/>
        <v>40978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-6066491</v>
      </c>
      <c r="I55" s="98">
        <f>I56+I57</f>
        <v>0</v>
      </c>
      <c r="J55" s="83">
        <f t="shared" si="0"/>
        <v>-6066491</v>
      </c>
      <c r="K55" s="97">
        <f>K56+K57</f>
        <v>-7930027</v>
      </c>
      <c r="L55" s="98">
        <f>L56+L57</f>
        <v>0</v>
      </c>
      <c r="M55" s="83">
        <f t="shared" si="1"/>
        <v>-7930027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-6066491</v>
      </c>
      <c r="I57" s="77"/>
      <c r="J57" s="83">
        <f t="shared" si="0"/>
        <v>-6066491</v>
      </c>
      <c r="K57" s="76">
        <v>-7930027</v>
      </c>
      <c r="L57" s="77"/>
      <c r="M57" s="83">
        <f t="shared" si="1"/>
        <v>-7930027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1791854</v>
      </c>
      <c r="I58" s="94">
        <f>I59+I60</f>
        <v>0</v>
      </c>
      <c r="J58" s="82">
        <f>H58+I58</f>
        <v>1791854</v>
      </c>
      <c r="K58" s="93">
        <f>K59+K60</f>
        <v>2070595</v>
      </c>
      <c r="L58" s="94">
        <f>L59+L60</f>
        <v>0</v>
      </c>
      <c r="M58" s="82">
        <f>K58+L58</f>
        <v>2070595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1791854</v>
      </c>
      <c r="I59" s="67"/>
      <c r="J59" s="83">
        <f>H59+I59</f>
        <v>1791854</v>
      </c>
      <c r="K59" s="66">
        <v>2070595</v>
      </c>
      <c r="L59" s="67"/>
      <c r="M59" s="83">
        <f>K59+L59</f>
        <v>2070595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108185626</v>
      </c>
      <c r="I62" s="100">
        <f>I58+I44+I43+I38+I37+I36+I35+I32+I28+I24+I23+I17+I16+I9</f>
        <v>79829931</v>
      </c>
      <c r="J62" s="89">
        <f>H62+I62</f>
        <v>188015557</v>
      </c>
      <c r="K62" s="99">
        <f>K58+K44+K43+K38+K37+K36+K35+K32+K28+K24+K17+K16+K9+K23</f>
        <v>104582158</v>
      </c>
      <c r="L62" s="100">
        <f>L58+L44+L43+L38+L37+L36+L35+L32+L28+L24+L23+L17+L16+L9</f>
        <v>72231771</v>
      </c>
      <c r="M62" s="89">
        <f>K62+L62</f>
        <v>176813929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3446773</v>
      </c>
      <c r="I66" s="80">
        <v>18083445</v>
      </c>
      <c r="J66" s="90">
        <f>H66+I66</f>
        <v>21530218</v>
      </c>
      <c r="K66" s="79">
        <v>1172691</v>
      </c>
      <c r="L66" s="80">
        <v>31363767</v>
      </c>
      <c r="M66" s="90">
        <f>K66+L66</f>
        <v>32536458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27064407</v>
      </c>
      <c r="I67" s="80"/>
      <c r="J67" s="90">
        <f>H67+I67</f>
        <v>27064407</v>
      </c>
      <c r="K67" s="79">
        <v>31559361</v>
      </c>
      <c r="L67" s="80"/>
      <c r="M67" s="90">
        <f>K67+L67</f>
        <v>31559361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10571407</v>
      </c>
      <c r="I68" s="80">
        <v>10370784</v>
      </c>
      <c r="J68" s="90">
        <f>H68+I68</f>
        <v>20942191</v>
      </c>
      <c r="K68" s="79">
        <v>14823207</v>
      </c>
      <c r="L68" s="80">
        <v>15429580</v>
      </c>
      <c r="M68" s="90">
        <f>K68+L68</f>
        <v>30252787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438156122</v>
      </c>
      <c r="I69" s="81">
        <v>455127261</v>
      </c>
      <c r="J69" s="91">
        <f>H69+I69</f>
        <v>893283383</v>
      </c>
      <c r="K69" s="79">
        <v>370926318</v>
      </c>
      <c r="L69" s="81">
        <v>361321452</v>
      </c>
      <c r="M69" s="91">
        <f>K69+L69</f>
        <v>732247770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479238709</v>
      </c>
      <c r="I70" s="100">
        <f>I66+I67+I68+I69</f>
        <v>483581490</v>
      </c>
      <c r="J70" s="92">
        <f>H70+I70</f>
        <v>962820199</v>
      </c>
      <c r="K70" s="99">
        <f>K66+K67+K68+K69</f>
        <v>418481577</v>
      </c>
      <c r="L70" s="100">
        <f>L66+L67+L68+L69</f>
        <v>408114799</v>
      </c>
      <c r="M70" s="89">
        <f>K70+L70</f>
        <v>826596376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ŞEKERBANK (KIBRIS)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16834530</v>
      </c>
      <c r="I10" s="56">
        <f>I11+I19+I20+I25+I28</f>
        <v>15059610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15333387</v>
      </c>
      <c r="I11" s="57">
        <f>I12+I15+I18</f>
        <v>13651537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11371712</v>
      </c>
      <c r="I12" s="58">
        <f>I13+I14</f>
        <v>10365081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3292487</v>
      </c>
      <c r="I13" s="18">
        <v>2300580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8079225</v>
      </c>
      <c r="I14" s="18">
        <v>8064501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3687690</v>
      </c>
      <c r="I15" s="58">
        <f>I16+I17</f>
        <v>2986738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1749197</v>
      </c>
      <c r="I16" s="18">
        <v>1263017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1938493</v>
      </c>
      <c r="I17" s="18">
        <v>1723721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273985</v>
      </c>
      <c r="I18" s="17">
        <v>299718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243465</v>
      </c>
      <c r="I19" s="16">
        <v>291776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737138</v>
      </c>
      <c r="I20" s="57">
        <f>I21+I22+I23+I24</f>
        <v>673070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509269</v>
      </c>
      <c r="I21" s="19">
        <v>632572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214349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13520</v>
      </c>
      <c r="I23" s="19">
        <v>40498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254889</v>
      </c>
      <c r="I25" s="57">
        <f>I26+I27</f>
        <v>158336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165790</v>
      </c>
      <c r="I26" s="19">
        <v>114641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89099</v>
      </c>
      <c r="I27" s="19">
        <v>43695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265651</v>
      </c>
      <c r="I28" s="16">
        <v>284891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8907315</v>
      </c>
      <c r="I30" s="56">
        <f>I31+I37+I44+I45+I50+I51</f>
        <v>9087628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6716192</v>
      </c>
      <c r="I31" s="57">
        <f>I32+I33+I34+I35+I36</f>
        <v>7716026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5508565</v>
      </c>
      <c r="I32" s="19">
        <v>6778122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799932</v>
      </c>
      <c r="I33" s="19">
        <v>372813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391144</v>
      </c>
      <c r="I34" s="19">
        <v>499300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3771</v>
      </c>
      <c r="I35" s="19">
        <v>8005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12780</v>
      </c>
      <c r="I36" s="19">
        <v>57786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2141997</v>
      </c>
      <c r="I37" s="57">
        <f>I38+I39+I40+I41+I42+I43</f>
        <v>1343591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1005244</v>
      </c>
      <c r="I38" s="19">
        <v>785440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906927</v>
      </c>
      <c r="I39" s="19">
        <v>336970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95070</v>
      </c>
      <c r="I40" s="19">
        <v>79255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29</v>
      </c>
      <c r="I41" s="19">
        <v>3427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134727</v>
      </c>
      <c r="I42" s="19">
        <v>138499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47875</v>
      </c>
      <c r="I45" s="57">
        <f>I46+I47+I48+I49</f>
        <v>21271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47875</v>
      </c>
      <c r="I46" s="19">
        <v>21271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1251</v>
      </c>
      <c r="I51" s="16">
        <v>6740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7927215</v>
      </c>
      <c r="I53" s="60">
        <f>I10-I30</f>
        <v>5971982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13807596</v>
      </c>
      <c r="I55" s="56">
        <f>I56+I60+I61+I62+I63+I64</f>
        <v>11432867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2990973</v>
      </c>
      <c r="I56" s="57">
        <f>I57+I58+I59</f>
        <v>3443822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753516</v>
      </c>
      <c r="I57" s="19">
        <v>864522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442025</v>
      </c>
      <c r="I58" s="19">
        <v>739971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1795432</v>
      </c>
      <c r="I59" s="19">
        <v>1839329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>
        <v>92454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9064227</v>
      </c>
      <c r="I61" s="16">
        <v>5716382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1752396</v>
      </c>
      <c r="I64" s="16">
        <v>2180209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19369612</v>
      </c>
      <c r="I66" s="56">
        <f>I67+I71+I72+I73+I74+I75+I76+I77+I78+I79+I80+I81</f>
        <v>15334254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159357</v>
      </c>
      <c r="I67" s="57">
        <f>I68+I69+I70</f>
        <v>93712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159357</v>
      </c>
      <c r="I70" s="19">
        <v>93712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9566653</v>
      </c>
      <c r="I72" s="16">
        <v>5191223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4618469</v>
      </c>
      <c r="I73" s="16">
        <v>4847267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50276</v>
      </c>
      <c r="I75" s="16">
        <v>54556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597366</v>
      </c>
      <c r="I76" s="16">
        <v>522329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284103</v>
      </c>
      <c r="I77" s="16">
        <v>159131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650956</v>
      </c>
      <c r="I79" s="16">
        <v>1592094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1202383</v>
      </c>
      <c r="I80" s="16">
        <v>709060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2240049</v>
      </c>
      <c r="I81" s="16">
        <v>2164882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-5562016</v>
      </c>
      <c r="I83" s="59">
        <f>I55-I66</f>
        <v>-3901387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2365199</v>
      </c>
      <c r="I85" s="22">
        <f>I53+I83</f>
        <v>2070595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573345</v>
      </c>
      <c r="I87" s="15">
        <v>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1791854</v>
      </c>
      <c r="I89" s="59">
        <f>I85-I87</f>
        <v>2070595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2015-12-07T13:27:49Z</cp:lastPrinted>
  <dcterms:created xsi:type="dcterms:W3CDTF">1998-01-12T17:06:50Z</dcterms:created>
  <dcterms:modified xsi:type="dcterms:W3CDTF">2015-12-14T08:41:21Z</dcterms:modified>
  <cp:category/>
  <cp:version/>
  <cp:contentType/>
  <cp:contentStatus/>
</cp:coreProperties>
</file>