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2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<sst xmlns="http://schemas.openxmlformats.org/spreadsheetml/2006/main" count="375" uniqueCount="232">
  <si>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</si>
  <si>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</si>
  <si>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</si>
  <si>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</si>
  <si>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</si>
  <si>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</si>
  <si>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</si>
  <si>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</si>
  <si>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</si>
  <si>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</si>
  <si>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</si>
  <si>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</si>
  <si>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</si>
  <si>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</si>
  <si>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</si>
  <si>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</si>
  <si>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</si>
  <si>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</si>
  <si>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</si>
  <si>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</si>
  <si>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</si>
  <si>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</si>
  <si>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</si>
  <si>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</si>
  <si>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</si>
  <si>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</si>
  <si>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</si>
  <si>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</si>
  <si>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</si>
  <si>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</si>
  <si>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</si>
  <si>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</si>
  <si>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</si>
  <si>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</si>
  <si>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</si>
  <si>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</si>
  <si>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</si>
  <si>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</si>
  <si>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</si>
  <si>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</si>
  <si>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</si>
  <si>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</si>
  <si>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</si>
  <si>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</si>
  <si>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</si>
  <si>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</si>
  <si>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</si>
  <si>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</si>
  <si>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</si>
  <si>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</si>
  <si>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</si>
  <si>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</si>
  <si>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</si>
  <si>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</si>
  <si>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</si>
  <si>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</si>
  <si>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</si>
  <si>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</si>
  <si>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</si>
  <si>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</si>
  <si>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</si>
  <si>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</si>
  <si>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</si>
  <si>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</si>
  <si>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</si>
  <si>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</si>
  <si>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</si>
  <si>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</si>
  <si>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</si>
  <si>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</si>
  <si>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</si>
  <si>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</si>
  <si>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</si>
  <si>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</si>
  <si>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</si>
  <si>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</si>
  <si>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</si>
  <si>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</si>
  <si>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</si>
  <si>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</si>
  <si>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</si>
  <si>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</si>
  <si>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</si>
  <si>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</si>
  <si>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</si>
  <si>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</si>
  <si>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</si>
  <si>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</si>
  <si>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</si>
  <si>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</si>
  <si>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</si>
  <si>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</si>
  <si>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</si>
  <si>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</si>
  <si>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</si>
  <si>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</si>
  <si>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</si>
  <si>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</si>
  <si>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</si>
  <si>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</si>
  <si>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</si>
  <si>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</si>
  <si>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</si>
  <si>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</si>
  <si>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</si>
  <si>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</si>
  <si>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</si>
  <si>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</si>
  <si>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</si>
  <si>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</si>
  <si>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</si>
  <si>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</si>
  <si>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</si>
  <si>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</si>
  <si>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</si>
  <si>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</si>
  <si>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</si>
  <si>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</si>
  <si>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</si>
  <si>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</si>
  <si>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</si>
  <si>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</si>
  <si>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</si>
  <si>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</si>
  <si>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</si>
  <si>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</si>
  <si>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</si>
  <si>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</si>
  <si>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</si>
  <si>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</si>
  <si>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</si>
  <si>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</si>
  <si>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</si>
  <si>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</si>
  <si>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</si>
  <si>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</si>
  <si>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</si>
  <si>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</si>
  <si>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</si>
  <si>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</si>
  <si>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</si>
  <si>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</si>
  <si>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</si>
  <si>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</si>
  <si>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</si>
  <si>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</si>
  <si>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</si>
  <si>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</si>
  <si>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</si>
  <si>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</si>
  <si>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</si>
  <si>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</si>
  <si>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</si>
  <si>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</si>
  <si>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</si>
  <si>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</si>
  <si>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</si>
  <si>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</si>
  <si>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</si>
  <si>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</si>
  <si>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</si>
  <si>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</si>
  <si>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</si>
  <si>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</si>
  <si>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</si>
  <si>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</si>
  <si>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</si>
  <si>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</si>
  <si>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</si>
  <si>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</si>
  <si>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</si>
  <si>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</si>
  <si>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</si>
  <si>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</si>
  <si>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</si>
  <si>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</si>
  <si>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</si>
  <si>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</si>
  <si>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</si>
  <si>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</si>
  <si>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</si>
  <si>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</si>
  <si>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</si>
  <si>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</si>
  <si>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</si>
  <si>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</si>
  <si>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</si>
  <si>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</si>
  <si>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</si>
  <si>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</si>
  <si>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</si>
  <si>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</si>
  <si>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</si>
  <si>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</si>
  <si>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</si>
  <si>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</si>
  <si>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</si>
  <si>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</si>
  <si>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</si>
  <si>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</si>
  <si>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</si>
  <si>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</si>
  <si>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</si>
  <si>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</si>
  <si>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</si>
  <si>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</si>
  <si>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</si>
  <si>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</si>
  <si>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</si>
  <si>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</si>
  <si>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</si>
  <si>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</si>
  <si>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</si>
  <si>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</si>
  <si>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</si>
  <si>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</si>
  <si>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</si>
  <si>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</si>
  <si>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</si>
  <si>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</si>
  <si>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</si>
  <si>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</si>
  <si>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</si>
  <si>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</si>
  <si>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</si>
  <si>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</si>
  <si>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</si>
  <si>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</si>
  <si>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</si>
  <si>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TÜRKİYE İŞ BANKASI A.Ş. KIBRIS ŞUBELERİ</t>
  </si>
  <si>
    <t>(31/12/2014)</t>
  </si>
  <si>
    <t>(31/12/2015)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</si>
</sst>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85" fontId="9" fillId="34" borderId="11" xfId="0" applyNumberFormat="1" applyFont="1" applyFill="1" applyBorder="1" applyAlignment="1" applyProtection="1">
      <alignment/>
      <protection locked="0"/>
    </xf>
    <xf numFmtId="185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85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85" fontId="9" fillId="33" borderId="14" xfId="0" applyNumberFormat="1" applyFont="1" applyFill="1" applyBorder="1" applyAlignment="1" applyProtection="1">
      <alignment horizontal="center"/>
      <protection locked="0"/>
    </xf>
    <xf numFmtId="185" fontId="10" fillId="33" borderId="15" xfId="0" applyNumberFormat="1" applyFont="1" applyFill="1" applyBorder="1" applyAlignment="1" applyProtection="1">
      <alignment/>
      <protection locked="0"/>
    </xf>
    <xf numFmtId="185" fontId="10" fillId="33" borderId="16" xfId="0" applyNumberFormat="1" applyFont="1" applyFill="1" applyBorder="1" applyAlignment="1" applyProtection="1">
      <alignment/>
      <protection locked="0"/>
    </xf>
    <xf numFmtId="185" fontId="10" fillId="33" borderId="17" xfId="0" applyNumberFormat="1" applyFont="1" applyFill="1" applyBorder="1" applyAlignment="1" applyProtection="1">
      <alignment/>
      <protection locked="0"/>
    </xf>
    <xf numFmtId="185" fontId="9" fillId="33" borderId="18" xfId="0" applyNumberFormat="1" applyFont="1" applyFill="1" applyBorder="1" applyAlignment="1" applyProtection="1">
      <alignment/>
      <protection locked="0"/>
    </xf>
    <xf numFmtId="185" fontId="9" fillId="33" borderId="17" xfId="0" applyNumberFormat="1" applyFont="1" applyFill="1" applyBorder="1" applyAlignment="1" applyProtection="1">
      <alignment/>
      <protection locked="0"/>
    </xf>
    <xf numFmtId="185" fontId="9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10" fillId="33" borderId="21" xfId="0" applyNumberFormat="1" applyFont="1" applyFill="1" applyBorder="1" applyAlignment="1" applyProtection="1">
      <alignment/>
      <protection locked="0"/>
    </xf>
    <xf numFmtId="185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 horizontal="center"/>
      <protection locked="0"/>
    </xf>
    <xf numFmtId="185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85" fontId="10" fillId="33" borderId="15" xfId="0" applyNumberFormat="1" applyFont="1" applyFill="1" applyBorder="1" applyAlignment="1" applyProtection="1">
      <alignment/>
      <protection/>
    </xf>
    <xf numFmtId="185" fontId="10" fillId="33" borderId="16" xfId="0" applyNumberFormat="1" applyFont="1" applyFill="1" applyBorder="1" applyAlignment="1" applyProtection="1">
      <alignment/>
      <protection/>
    </xf>
    <xf numFmtId="185" fontId="10" fillId="33" borderId="17" xfId="0" applyNumberFormat="1" applyFont="1" applyFill="1" applyBorder="1" applyAlignment="1" applyProtection="1">
      <alignment/>
      <protection/>
    </xf>
    <xf numFmtId="185" fontId="10" fillId="33" borderId="21" xfId="0" applyNumberFormat="1" applyFont="1" applyFill="1" applyBorder="1" applyAlignment="1" applyProtection="1">
      <alignment/>
      <protection/>
    </xf>
    <xf numFmtId="185" fontId="10" fillId="33" borderId="29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30" xfId="0" applyNumberFormat="1" applyFont="1" applyFill="1" applyBorder="1" applyAlignment="1" applyProtection="1">
      <alignment/>
      <protection locked="0"/>
    </xf>
    <xf numFmtId="185" fontId="10" fillId="33" borderId="31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9" fillId="33" borderId="32" xfId="0" applyNumberFormat="1" applyFont="1" applyFill="1" applyBorder="1" applyAlignment="1" applyProtection="1">
      <alignment/>
      <protection locked="0"/>
    </xf>
    <xf numFmtId="185" fontId="9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10" fillId="33" borderId="35" xfId="0" applyNumberFormat="1" applyFont="1" applyFill="1" applyBorder="1" applyAlignment="1" applyProtection="1">
      <alignment/>
      <protection locked="0"/>
    </xf>
    <xf numFmtId="185" fontId="9" fillId="33" borderId="36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9" fillId="33" borderId="39" xfId="0" applyNumberFormat="1" applyFont="1" applyFill="1" applyBorder="1" applyAlignment="1" applyProtection="1">
      <alignment/>
      <protection locked="0"/>
    </xf>
    <xf numFmtId="185" fontId="9" fillId="33" borderId="40" xfId="0" applyNumberFormat="1" applyFont="1" applyFill="1" applyBorder="1" applyAlignment="1" applyProtection="1">
      <alignment/>
      <protection locked="0"/>
    </xf>
    <xf numFmtId="185" fontId="9" fillId="33" borderId="41" xfId="0" applyNumberFormat="1" applyFont="1" applyFill="1" applyBorder="1" applyAlignment="1" applyProtection="1">
      <alignment/>
      <protection locked="0"/>
    </xf>
    <xf numFmtId="185" fontId="9" fillId="33" borderId="42" xfId="0" applyNumberFormat="1" applyFont="1" applyFill="1" applyBorder="1" applyAlignment="1" applyProtection="1">
      <alignment/>
      <protection locked="0"/>
    </xf>
    <xf numFmtId="185" fontId="9" fillId="33" borderId="43" xfId="0" applyNumberFormat="1" applyFont="1" applyFill="1" applyBorder="1" applyAlignment="1" applyProtection="1">
      <alignment/>
      <protection locked="0"/>
    </xf>
    <xf numFmtId="185" fontId="9" fillId="33" borderId="44" xfId="0" applyNumberFormat="1" applyFont="1" applyFill="1" applyBorder="1" applyAlignment="1" applyProtection="1">
      <alignment/>
      <protection locked="0"/>
    </xf>
    <xf numFmtId="185" fontId="9" fillId="33" borderId="30" xfId="0" applyNumberFormat="1" applyFont="1" applyFill="1" applyBorder="1" applyAlignment="1" applyProtection="1">
      <alignment/>
      <protection locked="0"/>
    </xf>
    <xf numFmtId="185" fontId="9" fillId="33" borderId="31" xfId="0" applyNumberFormat="1" applyFont="1" applyFill="1" applyBorder="1" applyAlignment="1" applyProtection="1">
      <alignment/>
      <protection locked="0"/>
    </xf>
    <xf numFmtId="185" fontId="9" fillId="33" borderId="45" xfId="0" applyNumberFormat="1" applyFont="1" applyFill="1" applyBorder="1" applyAlignment="1" applyProtection="1">
      <alignment/>
      <protection locked="0"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47" xfId="0" applyNumberFormat="1" applyFont="1" applyFill="1" applyBorder="1" applyAlignment="1" applyProtection="1">
      <alignment/>
      <protection/>
    </xf>
    <xf numFmtId="185" fontId="10" fillId="33" borderId="48" xfId="0" applyNumberFormat="1" applyFont="1" applyFill="1" applyBorder="1" applyAlignment="1" applyProtection="1">
      <alignment/>
      <protection/>
    </xf>
    <xf numFmtId="185" fontId="10" fillId="33" borderId="49" xfId="0" applyNumberFormat="1" applyFont="1" applyFill="1" applyBorder="1" applyAlignment="1" applyProtection="1">
      <alignment/>
      <protection/>
    </xf>
    <xf numFmtId="185" fontId="9" fillId="33" borderId="50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52" xfId="0" applyNumberFormat="1" applyFont="1" applyFill="1" applyBorder="1" applyAlignment="1" applyProtection="1">
      <alignment/>
      <protection/>
    </xf>
    <xf numFmtId="185" fontId="10" fillId="33" borderId="53" xfId="0" applyNumberFormat="1" applyFont="1" applyFill="1" applyBorder="1" applyAlignment="1" applyProtection="1">
      <alignment/>
      <protection/>
    </xf>
    <xf numFmtId="185" fontId="9" fillId="33" borderId="46" xfId="0" applyNumberFormat="1" applyFont="1" applyFill="1" applyBorder="1" applyAlignment="1" applyProtection="1">
      <alignment/>
      <protection/>
    </xf>
    <xf numFmtId="185" fontId="9" fillId="33" borderId="54" xfId="0" applyNumberFormat="1" applyFont="1" applyFill="1" applyBorder="1" applyAlignment="1" applyProtection="1">
      <alignment/>
      <protection/>
    </xf>
    <xf numFmtId="185" fontId="10" fillId="33" borderId="55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10" fillId="33" borderId="31" xfId="0" applyNumberFormat="1" applyFont="1" applyFill="1" applyBorder="1" applyAlignment="1" applyProtection="1">
      <alignment/>
      <protection/>
    </xf>
    <xf numFmtId="185" fontId="10" fillId="33" borderId="56" xfId="0" applyNumberFormat="1" applyFont="1" applyFill="1" applyBorder="1" applyAlignment="1" applyProtection="1">
      <alignment/>
      <protection/>
    </xf>
    <xf numFmtId="185" fontId="10" fillId="33" borderId="57" xfId="0" applyNumberFormat="1" applyFont="1" applyFill="1" applyBorder="1" applyAlignment="1" applyProtection="1">
      <alignment/>
      <protection/>
    </xf>
    <xf numFmtId="185" fontId="9" fillId="33" borderId="32" xfId="0" applyNumberFormat="1" applyFont="1" applyFill="1" applyBorder="1" applyAlignment="1" applyProtection="1">
      <alignment/>
      <protection/>
    </xf>
    <xf numFmtId="185" fontId="9" fillId="33" borderId="33" xfId="0" applyNumberFormat="1" applyFont="1" applyFill="1" applyBorder="1" applyAlignment="1" applyProtection="1">
      <alignment/>
      <protection/>
    </xf>
    <xf numFmtId="185" fontId="10" fillId="33" borderId="58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/>
      <protection/>
    </xf>
    <xf numFmtId="185" fontId="9" fillId="33" borderId="60" xfId="0" applyNumberFormat="1" applyFont="1" applyFill="1" applyBorder="1" applyAlignment="1" applyProtection="1">
      <alignment/>
      <protection/>
    </xf>
    <xf numFmtId="185" fontId="9" fillId="33" borderId="61" xfId="0" applyNumberFormat="1" applyFont="1" applyFill="1" applyBorder="1" applyAlignment="1" applyProtection="1">
      <alignment horizontal="left"/>
      <protection/>
    </xf>
    <xf numFmtId="185" fontId="9" fillId="33" borderId="61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 horizontal="center"/>
      <protection/>
    </xf>
    <xf numFmtId="185" fontId="10" fillId="33" borderId="27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27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63" xfId="0" applyNumberFormat="1" applyFont="1" applyFill="1" applyBorder="1" applyAlignment="1" applyProtection="1">
      <alignment/>
      <protection/>
    </xf>
    <xf numFmtId="185" fontId="10" fillId="33" borderId="64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 horizontal="left"/>
      <protection/>
    </xf>
    <xf numFmtId="185" fontId="10" fillId="33" borderId="65" xfId="0" applyNumberFormat="1" applyFont="1" applyFill="1" applyBorder="1" applyAlignment="1" applyProtection="1">
      <alignment/>
      <protection/>
    </xf>
    <xf numFmtId="185" fontId="9" fillId="33" borderId="26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left"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center"/>
      <protection/>
    </xf>
    <xf numFmtId="185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66" xfId="0" applyNumberFormat="1" applyFont="1" applyFill="1" applyBorder="1" applyAlignment="1" applyProtection="1">
      <alignment horizontal="center"/>
      <protection/>
    </xf>
    <xf numFmtId="185" fontId="9" fillId="33" borderId="61" xfId="0" applyNumberFormat="1" applyFont="1" applyFill="1" applyBorder="1" applyAlignment="1" applyProtection="1">
      <alignment horizontal="center"/>
      <protection/>
    </xf>
    <xf numFmtId="185" fontId="9" fillId="33" borderId="67" xfId="0" applyNumberFormat="1" applyFont="1" applyFill="1" applyBorder="1" applyAlignment="1" applyProtection="1">
      <alignment horizontal="center"/>
      <protection/>
    </xf>
    <xf numFmtId="185" fontId="10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/>
      <protection/>
    </xf>
    <xf numFmtId="185" fontId="9" fillId="33" borderId="68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Alignment="1" applyProtection="1">
      <alignment/>
      <protection/>
    </xf>
    <xf numFmtId="185" fontId="9" fillId="33" borderId="69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75" zoomScaleNormal="75" zoomScalePageLayoutView="0" workbookViewId="0" topLeftCell="A1">
      <selection activeCell="H69" sqref="H69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231</v>
      </c>
      <c r="J7" s="151"/>
      <c r="K7" s="151"/>
      <c r="L7" s="217" t="s">
        <v>230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9422985</v>
      </c>
      <c r="I9" s="209">
        <f>I10+I11+I12</f>
        <v>7786271</v>
      </c>
      <c r="J9" s="202">
        <f aca="true" t="shared" si="0" ref="J9:J14">H9+I9</f>
        <v>17209256</v>
      </c>
      <c r="K9" s="208">
        <f>K10+K11+K12</f>
        <v>6904599</v>
      </c>
      <c r="L9" s="209">
        <f>L10+L11+L12</f>
        <v>4660643</v>
      </c>
      <c r="M9" s="202">
        <f aca="true" t="shared" si="1" ref="M9:M14">K9+L9</f>
        <v>11565242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9422985</v>
      </c>
      <c r="I10" s="158"/>
      <c r="J10" s="203">
        <f t="shared" si="0"/>
        <v>9422985</v>
      </c>
      <c r="K10" s="157">
        <v>6904599</v>
      </c>
      <c r="L10" s="158"/>
      <c r="M10" s="203">
        <f t="shared" si="1"/>
        <v>6904599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7786271</v>
      </c>
      <c r="J11" s="203">
        <f t="shared" si="0"/>
        <v>7786271</v>
      </c>
      <c r="K11" s="157"/>
      <c r="L11" s="158">
        <v>4660643</v>
      </c>
      <c r="M11" s="203">
        <f t="shared" si="1"/>
        <v>4660643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32989798</v>
      </c>
      <c r="I13" s="209">
        <f>I14+I15</f>
        <v>163103107</v>
      </c>
      <c r="J13" s="202">
        <f t="shared" si="0"/>
        <v>196092905</v>
      </c>
      <c r="K13" s="208">
        <f>K14+K15</f>
        <v>91904204</v>
      </c>
      <c r="L13" s="209">
        <f>L14+L15</f>
        <v>45044600</v>
      </c>
      <c r="M13" s="202">
        <f t="shared" si="1"/>
        <v>136948804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32989798</v>
      </c>
      <c r="I14" s="158">
        <v>66286071</v>
      </c>
      <c r="J14" s="203">
        <f t="shared" si="0"/>
        <v>99275869</v>
      </c>
      <c r="K14" s="157">
        <v>46718664</v>
      </c>
      <c r="L14" s="158">
        <v>38406721</v>
      </c>
      <c r="M14" s="203">
        <f t="shared" si="1"/>
        <v>85125385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0</v>
      </c>
      <c r="I15" s="211">
        <f>I16+I17+I18</f>
        <v>96817036</v>
      </c>
      <c r="J15" s="203">
        <f>H15+I15</f>
        <v>96817036</v>
      </c>
      <c r="K15" s="213">
        <f>K16+K17+K18</f>
        <v>45185540</v>
      </c>
      <c r="L15" s="211">
        <f>L16+L17+L18</f>
        <v>6637879</v>
      </c>
      <c r="M15" s="203">
        <f>K15+L15</f>
        <v>51823419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/>
      <c r="I16" s="160"/>
      <c r="J16" s="204">
        <f aca="true" t="shared" si="2" ref="J16:J58">H16+I16</f>
        <v>0</v>
      </c>
      <c r="K16" s="159"/>
      <c r="L16" s="160"/>
      <c r="M16" s="204">
        <f aca="true" t="shared" si="3" ref="M16:M58">K16+L16</f>
        <v>0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/>
      <c r="I17" s="160">
        <v>96817036</v>
      </c>
      <c r="J17" s="204">
        <f t="shared" si="2"/>
        <v>96817036</v>
      </c>
      <c r="K17" s="159">
        <v>45185540</v>
      </c>
      <c r="L17" s="160">
        <v>6637879</v>
      </c>
      <c r="M17" s="205">
        <f t="shared" si="3"/>
        <v>51823419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60942681</v>
      </c>
      <c r="I19" s="209">
        <f>I20+I21+I22+I23</f>
        <v>84486927</v>
      </c>
      <c r="J19" s="202">
        <f t="shared" si="2"/>
        <v>145429608</v>
      </c>
      <c r="K19" s="208">
        <f>K20+K21+K22+K23</f>
        <v>23243102</v>
      </c>
      <c r="L19" s="209">
        <f>L20+L21+L22+L23</f>
        <v>35163399</v>
      </c>
      <c r="M19" s="202">
        <f t="shared" si="3"/>
        <v>58406501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60942681</v>
      </c>
      <c r="I23" s="158">
        <v>84486927</v>
      </c>
      <c r="J23" s="203">
        <f t="shared" si="2"/>
        <v>145429608</v>
      </c>
      <c r="K23" s="157">
        <v>23243102</v>
      </c>
      <c r="L23" s="158">
        <v>35163399</v>
      </c>
      <c r="M23" s="203">
        <f t="shared" si="3"/>
        <v>58406501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627847931</v>
      </c>
      <c r="I24" s="209">
        <f>I25+I26</f>
        <v>601475357</v>
      </c>
      <c r="J24" s="202">
        <f t="shared" si="2"/>
        <v>1229323288</v>
      </c>
      <c r="K24" s="208">
        <f>K25+K26</f>
        <v>513211850</v>
      </c>
      <c r="L24" s="209">
        <f>L25+L26</f>
        <v>491442084</v>
      </c>
      <c r="M24" s="202">
        <f t="shared" si="3"/>
        <v>1004653934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110047727</v>
      </c>
      <c r="I25" s="158">
        <v>66019363</v>
      </c>
      <c r="J25" s="203">
        <f t="shared" si="2"/>
        <v>176067090</v>
      </c>
      <c r="K25" s="157">
        <v>104510212</v>
      </c>
      <c r="L25" s="158">
        <v>43542807</v>
      </c>
      <c r="M25" s="203">
        <f t="shared" si="3"/>
        <v>148053019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517800204</v>
      </c>
      <c r="I26" s="158">
        <v>535455994</v>
      </c>
      <c r="J26" s="203">
        <f t="shared" si="2"/>
        <v>1053256198</v>
      </c>
      <c r="K26" s="157">
        <v>408701638</v>
      </c>
      <c r="L26" s="158">
        <v>447899277</v>
      </c>
      <c r="M26" s="203">
        <f t="shared" si="3"/>
        <v>856600915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0</v>
      </c>
      <c r="I27" s="209">
        <f>I28+I31+I34</f>
        <v>0</v>
      </c>
      <c r="J27" s="202">
        <f t="shared" si="2"/>
        <v>0</v>
      </c>
      <c r="K27" s="208">
        <f>K28+K31+K34</f>
        <v>0</v>
      </c>
      <c r="L27" s="209">
        <f>L28+L31+L34</f>
        <v>0</v>
      </c>
      <c r="M27" s="202">
        <f t="shared" si="3"/>
        <v>0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0</v>
      </c>
      <c r="I28" s="211">
        <f>I29+I30</f>
        <v>0</v>
      </c>
      <c r="J28" s="203">
        <f t="shared" si="2"/>
        <v>0</v>
      </c>
      <c r="K28" s="210">
        <f>K29+K30</f>
        <v>0</v>
      </c>
      <c r="L28" s="211">
        <f>L29+L30</f>
        <v>0</v>
      </c>
      <c r="M28" s="203">
        <f t="shared" si="3"/>
        <v>0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3612433</v>
      </c>
      <c r="I29" s="161"/>
      <c r="J29" s="203">
        <f t="shared" si="2"/>
        <v>3612433</v>
      </c>
      <c r="K29" s="147">
        <v>2143844</v>
      </c>
      <c r="L29" s="161"/>
      <c r="M29" s="203">
        <f t="shared" si="3"/>
        <v>2143844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-3612433</v>
      </c>
      <c r="I30" s="163"/>
      <c r="J30" s="203">
        <f t="shared" si="2"/>
        <v>-3612433</v>
      </c>
      <c r="K30" s="162">
        <v>-2143844</v>
      </c>
      <c r="L30" s="163"/>
      <c r="M30" s="203">
        <f t="shared" si="3"/>
        <v>-2143844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0</v>
      </c>
      <c r="I31" s="211">
        <f>I32+I33</f>
        <v>0</v>
      </c>
      <c r="J31" s="203">
        <f t="shared" si="2"/>
        <v>0</v>
      </c>
      <c r="K31" s="212">
        <f>K32+K33</f>
        <v>0</v>
      </c>
      <c r="L31" s="211">
        <f>L32+L33</f>
        <v>0</v>
      </c>
      <c r="M31" s="203">
        <f t="shared" si="3"/>
        <v>0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7804790</v>
      </c>
      <c r="I32" s="161"/>
      <c r="J32" s="203">
        <f t="shared" si="2"/>
        <v>7804790</v>
      </c>
      <c r="K32" s="147">
        <v>5108567</v>
      </c>
      <c r="L32" s="161"/>
      <c r="M32" s="203">
        <f t="shared" si="3"/>
        <v>5108567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-7804790</v>
      </c>
      <c r="I33" s="163"/>
      <c r="J33" s="203">
        <f t="shared" si="2"/>
        <v>-7804790</v>
      </c>
      <c r="K33" s="162">
        <v>-5108567</v>
      </c>
      <c r="L33" s="163"/>
      <c r="M33" s="203">
        <f t="shared" si="3"/>
        <v>-5108567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0</v>
      </c>
      <c r="I34" s="211">
        <f>I35+I36</f>
        <v>0</v>
      </c>
      <c r="J34" s="203">
        <f t="shared" si="2"/>
        <v>0</v>
      </c>
      <c r="K34" s="210">
        <f>K35+K36</f>
        <v>0</v>
      </c>
      <c r="L34" s="211">
        <f>L35+L36</f>
        <v>0</v>
      </c>
      <c r="M34" s="203">
        <f t="shared" si="3"/>
        <v>0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21038351</v>
      </c>
      <c r="I35" s="161"/>
      <c r="J35" s="203">
        <f t="shared" si="2"/>
        <v>21038351</v>
      </c>
      <c r="K35" s="147">
        <v>13041957</v>
      </c>
      <c r="L35" s="161"/>
      <c r="M35" s="203">
        <f t="shared" si="3"/>
        <v>13041957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-21038351</v>
      </c>
      <c r="I36" s="163"/>
      <c r="J36" s="203">
        <f t="shared" si="2"/>
        <v>-21038351</v>
      </c>
      <c r="K36" s="162">
        <v>-13041957</v>
      </c>
      <c r="L36" s="163"/>
      <c r="M36" s="203">
        <f t="shared" si="3"/>
        <v>-13041957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5406010</v>
      </c>
      <c r="I37" s="209">
        <f>I38+I39+I40</f>
        <v>1617263</v>
      </c>
      <c r="J37" s="202">
        <f t="shared" si="2"/>
        <v>7023273</v>
      </c>
      <c r="K37" s="208">
        <f>K38+K39+K40</f>
        <v>4014629</v>
      </c>
      <c r="L37" s="209">
        <f>L38+L39+L40</f>
        <v>950504</v>
      </c>
      <c r="M37" s="202">
        <f t="shared" si="3"/>
        <v>4965133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4699456</v>
      </c>
      <c r="I38" s="158">
        <v>1450507</v>
      </c>
      <c r="J38" s="203">
        <f t="shared" si="2"/>
        <v>6149963</v>
      </c>
      <c r="K38" s="157">
        <v>3602327</v>
      </c>
      <c r="L38" s="158">
        <v>873054</v>
      </c>
      <c r="M38" s="203">
        <f t="shared" si="3"/>
        <v>4475381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706554</v>
      </c>
      <c r="I39" s="158">
        <v>166756</v>
      </c>
      <c r="J39" s="203">
        <f t="shared" si="2"/>
        <v>873310</v>
      </c>
      <c r="K39" s="157">
        <v>412302</v>
      </c>
      <c r="L39" s="158">
        <v>77450</v>
      </c>
      <c r="M39" s="203">
        <f t="shared" si="3"/>
        <v>489752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/>
      <c r="I40" s="158"/>
      <c r="J40" s="203">
        <f t="shared" si="2"/>
        <v>0</v>
      </c>
      <c r="K40" s="157"/>
      <c r="L40" s="158"/>
      <c r="M40" s="203">
        <f t="shared" si="3"/>
        <v>0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50849182</v>
      </c>
      <c r="I44" s="155">
        <v>68500490</v>
      </c>
      <c r="J44" s="202">
        <f t="shared" si="2"/>
        <v>119349672</v>
      </c>
      <c r="K44" s="154">
        <v>39143890</v>
      </c>
      <c r="L44" s="155">
        <v>47656938</v>
      </c>
      <c r="M44" s="202">
        <f t="shared" si="3"/>
        <v>86800828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120691</v>
      </c>
      <c r="I45" s="155">
        <v>9584</v>
      </c>
      <c r="J45" s="202">
        <f t="shared" si="2"/>
        <v>130275</v>
      </c>
      <c r="K45" s="154">
        <v>181164</v>
      </c>
      <c r="L45" s="155">
        <v>7113</v>
      </c>
      <c r="M45" s="202">
        <f t="shared" si="3"/>
        <v>188277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/>
      <c r="I50" s="158"/>
      <c r="J50" s="203">
        <f t="shared" si="2"/>
        <v>0</v>
      </c>
      <c r="K50" s="157"/>
      <c r="L50" s="158"/>
      <c r="M50" s="203">
        <f t="shared" si="3"/>
        <v>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12202182</v>
      </c>
      <c r="I55" s="209">
        <f>I56+I57</f>
        <v>0</v>
      </c>
      <c r="J55" s="202">
        <f t="shared" si="2"/>
        <v>12202182</v>
      </c>
      <c r="K55" s="208">
        <f>K56+K57</f>
        <v>8768583</v>
      </c>
      <c r="L55" s="209">
        <f>L56+L57</f>
        <v>0</v>
      </c>
      <c r="M55" s="202">
        <f t="shared" si="3"/>
        <v>8768583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21438839</v>
      </c>
      <c r="I56" s="158"/>
      <c r="J56" s="203">
        <f t="shared" si="2"/>
        <v>21438839</v>
      </c>
      <c r="K56" s="157">
        <v>16617031</v>
      </c>
      <c r="L56" s="158"/>
      <c r="M56" s="203">
        <f t="shared" si="3"/>
        <v>16617031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-9236657</v>
      </c>
      <c r="I57" s="158"/>
      <c r="J57" s="203">
        <f t="shared" si="2"/>
        <v>-9236657</v>
      </c>
      <c r="K57" s="157">
        <v>-7848448</v>
      </c>
      <c r="L57" s="158"/>
      <c r="M57" s="203">
        <f t="shared" si="3"/>
        <v>-7848448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489798</v>
      </c>
      <c r="I58" s="155">
        <v>0</v>
      </c>
      <c r="J58" s="202">
        <f t="shared" si="2"/>
        <v>489798</v>
      </c>
      <c r="K58" s="154">
        <v>1568527</v>
      </c>
      <c r="L58" s="155">
        <v>30239</v>
      </c>
      <c r="M58" s="202">
        <f t="shared" si="3"/>
        <v>1598766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800271258</v>
      </c>
      <c r="I60" s="215">
        <f>I58+I55+I52+I49+I46+I45+I44+I41+I37+I27+I24+I19+I13+I9</f>
        <v>926978999</v>
      </c>
      <c r="J60" s="207">
        <f>H60+I60</f>
        <v>1727250257</v>
      </c>
      <c r="K60" s="214">
        <f>K58+K55+K52+K49+K46+K45+K44+K41+K37+K27+K24+K19+K13+K9</f>
        <v>688940548</v>
      </c>
      <c r="L60" s="215">
        <f>L58+L55+L52+L49+L46+L45+L44+L41+L37+L27+L24+L19+L13+L9</f>
        <v>624955520</v>
      </c>
      <c r="M60" s="207">
        <f>K60+L60</f>
        <v>1313896068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0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M70" sqref="M70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TÜRKİYE İŞ BANKASI A.Ş. KIBRIS ŞUBELERİ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(31/12/2015)</v>
      </c>
      <c r="J7" s="133"/>
      <c r="K7" s="110"/>
      <c r="L7" s="218" t="str">
        <f>Aktifler!L7</f>
        <v>(31/12/2014)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592581621</v>
      </c>
      <c r="I9" s="94">
        <f>I10+I11+I12+I13+I14+I15</f>
        <v>840490400</v>
      </c>
      <c r="J9" s="82">
        <f aca="true" t="shared" si="0" ref="J9:J57">H9+I9</f>
        <v>1433072021</v>
      </c>
      <c r="K9" s="93">
        <f>K10+K11+K12+K13+K14+K15</f>
        <v>513482968</v>
      </c>
      <c r="L9" s="94">
        <f>L10+L11+L12+L13+L14+L15</f>
        <v>565828152</v>
      </c>
      <c r="M9" s="82">
        <f aca="true" t="shared" si="1" ref="M9:M57">K9+L9</f>
        <v>1079311120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488775714</v>
      </c>
      <c r="I10" s="67">
        <v>706280437</v>
      </c>
      <c r="J10" s="83">
        <f t="shared" si="0"/>
        <v>1195056151</v>
      </c>
      <c r="K10" s="66">
        <v>405208932</v>
      </c>
      <c r="L10" s="67">
        <v>494157541</v>
      </c>
      <c r="M10" s="83">
        <f t="shared" si="1"/>
        <v>899366473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14628478</v>
      </c>
      <c r="I11" s="67">
        <v>997317</v>
      </c>
      <c r="J11" s="83">
        <f t="shared" si="0"/>
        <v>15625795</v>
      </c>
      <c r="K11" s="66">
        <v>9838898</v>
      </c>
      <c r="L11" s="67">
        <v>1476448</v>
      </c>
      <c r="M11" s="83">
        <f t="shared" si="1"/>
        <v>11315346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86433092</v>
      </c>
      <c r="I12" s="67">
        <v>129182184</v>
      </c>
      <c r="J12" s="83">
        <f t="shared" si="0"/>
        <v>215615276</v>
      </c>
      <c r="K12" s="66">
        <v>58211669</v>
      </c>
      <c r="L12" s="67">
        <v>66296269</v>
      </c>
      <c r="M12" s="83">
        <f t="shared" si="1"/>
        <v>124507938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1652017</v>
      </c>
      <c r="I13" s="67">
        <v>3973739</v>
      </c>
      <c r="J13" s="83">
        <f t="shared" si="0"/>
        <v>5625756</v>
      </c>
      <c r="K13" s="66">
        <v>39947042</v>
      </c>
      <c r="L13" s="67">
        <v>3085906</v>
      </c>
      <c r="M13" s="83">
        <f t="shared" si="1"/>
        <v>43032948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1092320</v>
      </c>
      <c r="I14" s="67">
        <v>56723</v>
      </c>
      <c r="J14" s="83">
        <f t="shared" si="0"/>
        <v>1149043</v>
      </c>
      <c r="K14" s="66">
        <v>276427</v>
      </c>
      <c r="L14" s="67">
        <v>811988</v>
      </c>
      <c r="M14" s="83">
        <f t="shared" si="1"/>
        <v>1088415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317499</v>
      </c>
      <c r="I17" s="96">
        <f>I18+I19</f>
        <v>63444827</v>
      </c>
      <c r="J17" s="85">
        <f t="shared" si="0"/>
        <v>63762326</v>
      </c>
      <c r="K17" s="95">
        <f>K18+K19</f>
        <v>0</v>
      </c>
      <c r="L17" s="96">
        <f>L18+L19</f>
        <v>50151834</v>
      </c>
      <c r="M17" s="85">
        <f t="shared" si="1"/>
        <v>50151834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317499</v>
      </c>
      <c r="I19" s="98">
        <f>I20+I21+I22</f>
        <v>63444827</v>
      </c>
      <c r="J19" s="83">
        <f t="shared" si="0"/>
        <v>63762326</v>
      </c>
      <c r="K19" s="97">
        <f>K20+K21+K22</f>
        <v>0</v>
      </c>
      <c r="L19" s="98">
        <f>L20+L21+L22</f>
        <v>50151834</v>
      </c>
      <c r="M19" s="83">
        <f t="shared" si="1"/>
        <v>50151834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>
        <v>317499</v>
      </c>
      <c r="I21" s="71">
        <v>63444827</v>
      </c>
      <c r="J21" s="87">
        <f t="shared" si="0"/>
        <v>63762326</v>
      </c>
      <c r="K21" s="70"/>
      <c r="L21" s="71">
        <v>50151834</v>
      </c>
      <c r="M21" s="87">
        <f t="shared" si="1"/>
        <v>50151834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1919077</v>
      </c>
      <c r="I28" s="94">
        <f>I29+I30+I31</f>
        <v>454734</v>
      </c>
      <c r="J28" s="82">
        <f t="shared" si="0"/>
        <v>2373811</v>
      </c>
      <c r="K28" s="93">
        <f>K29+K30+K31</f>
        <v>2521338</v>
      </c>
      <c r="L28" s="94">
        <f>L29+L30+L31</f>
        <v>367306</v>
      </c>
      <c r="M28" s="82">
        <f t="shared" si="1"/>
        <v>2888644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1879525</v>
      </c>
      <c r="I29" s="67">
        <v>454734</v>
      </c>
      <c r="J29" s="83">
        <f t="shared" si="0"/>
        <v>2334259</v>
      </c>
      <c r="K29" s="66">
        <v>2481577</v>
      </c>
      <c r="L29" s="67">
        <v>367306</v>
      </c>
      <c r="M29" s="83">
        <f t="shared" si="1"/>
        <v>2848883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39552</v>
      </c>
      <c r="I31" s="67"/>
      <c r="J31" s="83">
        <f t="shared" si="0"/>
        <v>39552</v>
      </c>
      <c r="K31" s="66">
        <v>39761</v>
      </c>
      <c r="L31" s="67"/>
      <c r="M31" s="83">
        <f t="shared" si="1"/>
        <v>39761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1311300</v>
      </c>
      <c r="I35" s="64">
        <v>63603</v>
      </c>
      <c r="J35" s="82">
        <f t="shared" si="0"/>
        <v>1374903</v>
      </c>
      <c r="K35" s="63">
        <v>1080031</v>
      </c>
      <c r="L35" s="64">
        <v>44891</v>
      </c>
      <c r="M35" s="82">
        <f t="shared" si="1"/>
        <v>1124922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21289891</v>
      </c>
      <c r="I37" s="64">
        <v>3067012</v>
      </c>
      <c r="J37" s="82">
        <f t="shared" si="0"/>
        <v>24356903</v>
      </c>
      <c r="K37" s="63">
        <v>14703368</v>
      </c>
      <c r="L37" s="64">
        <v>3391967</v>
      </c>
      <c r="M37" s="82">
        <f t="shared" si="1"/>
        <v>18095335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25071564</v>
      </c>
      <c r="I38" s="94">
        <f>I39+I40+I41+I42</f>
        <v>1292</v>
      </c>
      <c r="J38" s="82">
        <f t="shared" si="0"/>
        <v>25072856</v>
      </c>
      <c r="K38" s="93">
        <f>K39+K40+K41+K42</f>
        <v>20650670</v>
      </c>
      <c r="L38" s="94">
        <f>L39+L40+L41+L42</f>
        <v>0</v>
      </c>
      <c r="M38" s="82">
        <f t="shared" si="1"/>
        <v>20650670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13393160</v>
      </c>
      <c r="I40" s="67"/>
      <c r="J40" s="83">
        <f t="shared" si="0"/>
        <v>13393160</v>
      </c>
      <c r="K40" s="66">
        <v>10686759</v>
      </c>
      <c r="L40" s="67"/>
      <c r="M40" s="83">
        <f t="shared" si="1"/>
        <v>10686759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9930904</v>
      </c>
      <c r="I41" s="67"/>
      <c r="J41" s="83">
        <f t="shared" si="0"/>
        <v>9930904</v>
      </c>
      <c r="K41" s="66">
        <v>9963911</v>
      </c>
      <c r="L41" s="67"/>
      <c r="M41" s="83">
        <f t="shared" si="1"/>
        <v>9963911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1747500</v>
      </c>
      <c r="I42" s="67">
        <v>1292</v>
      </c>
      <c r="J42" s="83">
        <f t="shared" si="0"/>
        <v>1748792</v>
      </c>
      <c r="K42" s="66"/>
      <c r="L42" s="67"/>
      <c r="M42" s="83">
        <f t="shared" si="1"/>
        <v>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5207205</v>
      </c>
      <c r="I43" s="64">
        <v>2037647</v>
      </c>
      <c r="J43" s="82">
        <f t="shared" si="0"/>
        <v>7244852</v>
      </c>
      <c r="K43" s="63">
        <v>4415295</v>
      </c>
      <c r="L43" s="64">
        <v>1611835</v>
      </c>
      <c r="M43" s="82">
        <f t="shared" si="1"/>
        <v>6027130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135646412</v>
      </c>
      <c r="I44" s="94">
        <f>I45+I48+I52+I53+I54+I55</f>
        <v>0</v>
      </c>
      <c r="J44" s="82">
        <f t="shared" si="0"/>
        <v>135646412</v>
      </c>
      <c r="K44" s="93">
        <f>K45+K48+K52+K53+K54+K55</f>
        <v>100057714</v>
      </c>
      <c r="L44" s="94">
        <f>L45+L48+L52+L53+L54+L55</f>
        <v>0</v>
      </c>
      <c r="M44" s="82">
        <f t="shared" si="1"/>
        <v>100057714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80000000</v>
      </c>
      <c r="I45" s="98">
        <f>I46+I47</f>
        <v>0</v>
      </c>
      <c r="J45" s="83">
        <f t="shared" si="0"/>
        <v>80000000</v>
      </c>
      <c r="K45" s="97">
        <f>K46+K47</f>
        <v>80000000</v>
      </c>
      <c r="L45" s="98">
        <f>L46+L47</f>
        <v>0</v>
      </c>
      <c r="M45" s="83">
        <f t="shared" si="1"/>
        <v>80000000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80000000</v>
      </c>
      <c r="I46" s="73"/>
      <c r="J46" s="83">
        <f t="shared" si="0"/>
        <v>80000000</v>
      </c>
      <c r="K46" s="72">
        <v>80000000</v>
      </c>
      <c r="L46" s="73"/>
      <c r="M46" s="83">
        <f t="shared" si="1"/>
        <v>80000000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/>
      <c r="I47" s="71"/>
      <c r="J47" s="83">
        <f t="shared" si="0"/>
        <v>0</v>
      </c>
      <c r="K47" s="70"/>
      <c r="L47" s="71"/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23616583</v>
      </c>
      <c r="I48" s="98">
        <f>I49+I50+I51</f>
        <v>0</v>
      </c>
      <c r="J48" s="83">
        <f t="shared" si="0"/>
        <v>23616583</v>
      </c>
      <c r="K48" s="97">
        <f>K49+K50+K51</f>
        <v>20057714</v>
      </c>
      <c r="L48" s="98">
        <f>L49+L50+L51</f>
        <v>0</v>
      </c>
      <c r="M48" s="83">
        <f t="shared" si="1"/>
        <v>20057714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23616583</v>
      </c>
      <c r="I49" s="75"/>
      <c r="J49" s="83">
        <f t="shared" si="0"/>
        <v>23616583</v>
      </c>
      <c r="K49" s="74">
        <v>20057714</v>
      </c>
      <c r="L49" s="75"/>
      <c r="M49" s="83">
        <f t="shared" si="1"/>
        <v>20057714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>
        <v>32029829</v>
      </c>
      <c r="I52" s="67"/>
      <c r="J52" s="83">
        <f t="shared" si="0"/>
        <v>32029829</v>
      </c>
      <c r="K52" s="66">
        <v>0</v>
      </c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34346173</v>
      </c>
      <c r="I58" s="94">
        <f>I59+I60</f>
        <v>0</v>
      </c>
      <c r="J58" s="82">
        <f>H58+I58</f>
        <v>34346173</v>
      </c>
      <c r="K58" s="93">
        <f>K59+K60</f>
        <v>35588699</v>
      </c>
      <c r="L58" s="94">
        <f>L59+L60</f>
        <v>0</v>
      </c>
      <c r="M58" s="82">
        <f>K58+L58</f>
        <v>35588699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34346173</v>
      </c>
      <c r="I59" s="67"/>
      <c r="J59" s="83">
        <f>H59+I59</f>
        <v>34346173</v>
      </c>
      <c r="K59" s="66">
        <v>35588699</v>
      </c>
      <c r="L59" s="67"/>
      <c r="M59" s="83">
        <f>K59+L59</f>
        <v>35588699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/>
      <c r="I60" s="67"/>
      <c r="J60" s="83">
        <f>H60+I60</f>
        <v>0</v>
      </c>
      <c r="K60" s="66"/>
      <c r="L60" s="67"/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817690742</v>
      </c>
      <c r="I62" s="100">
        <f>I58+I44+I43+I38+I37+I36+I35+I32+I28+I24+I23+I17+I16+I9</f>
        <v>909559515</v>
      </c>
      <c r="J62" s="89">
        <f>H62+I62</f>
        <v>1727250257</v>
      </c>
      <c r="K62" s="99">
        <f>K58+K44+K43+K38+K37+K36+K35+K32+K28+K24+K17+K16+K9+K23</f>
        <v>692500083</v>
      </c>
      <c r="L62" s="100">
        <f>L58+L44+L43+L38+L37+L36+L35+L32+L28+L24+L23+L17+L16+L9</f>
        <v>621395985</v>
      </c>
      <c r="M62" s="89">
        <f>K62+L62</f>
        <v>1313896068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48302557</v>
      </c>
      <c r="I66" s="80">
        <v>63086483</v>
      </c>
      <c r="J66" s="90">
        <f>H66+I66</f>
        <v>111389040</v>
      </c>
      <c r="K66" s="79">
        <v>32130584</v>
      </c>
      <c r="L66" s="80">
        <v>43701179</v>
      </c>
      <c r="M66" s="90">
        <f>K66+L66</f>
        <v>75831763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66311500</v>
      </c>
      <c r="I67" s="80"/>
      <c r="J67" s="90">
        <f>H67+I67</f>
        <v>66311500</v>
      </c>
      <c r="K67" s="79">
        <v>68974250</v>
      </c>
      <c r="L67" s="80"/>
      <c r="M67" s="90">
        <f>K67+L67</f>
        <v>68974250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/>
      <c r="I68" s="80"/>
      <c r="J68" s="90">
        <f>H68+I68</f>
        <v>0</v>
      </c>
      <c r="K68" s="79"/>
      <c r="L68" s="80"/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503353284</v>
      </c>
      <c r="I69" s="81">
        <v>1374392312</v>
      </c>
      <c r="J69" s="91">
        <f>H69+I69</f>
        <v>1877745596</v>
      </c>
      <c r="K69" s="79">
        <v>366075557</v>
      </c>
      <c r="L69" s="81">
        <v>1002127636</v>
      </c>
      <c r="M69" s="91">
        <f>K69+L69</f>
        <v>1368203193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617967341</v>
      </c>
      <c r="I70" s="100">
        <f>I66+I67+I68+I69</f>
        <v>1437478795</v>
      </c>
      <c r="J70" s="92">
        <f>H70+I70</f>
        <v>2055446136</v>
      </c>
      <c r="K70" s="99">
        <f>K66+K67+K68+K69</f>
        <v>467180391</v>
      </c>
      <c r="L70" s="100">
        <f>L66+L67+L68+L69</f>
        <v>1045828815</v>
      </c>
      <c r="M70" s="89">
        <f>K70+L70</f>
        <v>1513009206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75" zoomScaleNormal="75" zoomScalePageLayoutView="0" workbookViewId="0" topLeftCell="A2">
      <selection activeCell="I87" sqref="I87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TÜRKİYE İŞ BANKASI A.Ş. KIBRIS ŞUBELERİ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(31/12/2015)</v>
      </c>
      <c r="I8" s="218" t="str">
        <f>Aktifler!L7</f>
        <v>(31/12/2014)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122999676</v>
      </c>
      <c r="I10" s="56">
        <f>I11+I19+I20+I25+I28</f>
        <v>99896033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112639206</v>
      </c>
      <c r="I11" s="57">
        <f>I12+I15+I18</f>
        <v>88776402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76504754</v>
      </c>
      <c r="I12" s="58">
        <f>I13+I14</f>
        <v>57164444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16038114</v>
      </c>
      <c r="I13" s="18">
        <v>13802366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60466640</v>
      </c>
      <c r="I14" s="18">
        <v>43362078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35613478</v>
      </c>
      <c r="I15" s="58">
        <f>I16+I17</f>
        <v>31104364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3087528</v>
      </c>
      <c r="I16" s="18">
        <v>3394896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32525950</v>
      </c>
      <c r="I17" s="18">
        <v>27709468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520974</v>
      </c>
      <c r="I18" s="17">
        <v>507594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1645093</v>
      </c>
      <c r="I19" s="16">
        <v>1405534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5130830</v>
      </c>
      <c r="I20" s="57">
        <f>I21+I22+I23+I24</f>
        <v>8809688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2354229</v>
      </c>
      <c r="I21" s="19">
        <v>2626438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/>
      <c r="I22" s="19"/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2776601</v>
      </c>
      <c r="I23" s="19">
        <v>6183250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3458540</v>
      </c>
      <c r="I25" s="57">
        <f>I26+I27</f>
        <v>829151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728102</v>
      </c>
      <c r="I26" s="19">
        <v>545945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2730438</v>
      </c>
      <c r="I27" s="19">
        <v>283206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126007</v>
      </c>
      <c r="I28" s="16">
        <v>75258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39841595</v>
      </c>
      <c r="I30" s="56">
        <f>I31+I37+I44+I45+I50+I51</f>
        <v>29284925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32522146</v>
      </c>
      <c r="I31" s="57">
        <f>I32+I33+I34+I35+I36</f>
        <v>22989524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26533950</v>
      </c>
      <c r="I32" s="19">
        <v>19527062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164361</v>
      </c>
      <c r="I33" s="19">
        <v>154237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3028754</v>
      </c>
      <c r="I34" s="19">
        <v>1530810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2746095</v>
      </c>
      <c r="I35" s="19">
        <v>1315789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48986</v>
      </c>
      <c r="I36" s="19">
        <v>461626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6124142</v>
      </c>
      <c r="I37" s="57">
        <f>I38+I39+I40+I41+I42+I43</f>
        <v>4709819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5687339</v>
      </c>
      <c r="I38" s="19">
        <v>4304857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122</v>
      </c>
      <c r="I39" s="19">
        <v>6867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424264</v>
      </c>
      <c r="I40" s="19">
        <v>392453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12417</v>
      </c>
      <c r="I41" s="19">
        <v>5553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/>
      <c r="I42" s="19">
        <v>89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/>
      <c r="I44" s="16"/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1144909</v>
      </c>
      <c r="I45" s="57">
        <f>I46+I47+I48+I49</f>
        <v>1543897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/>
      <c r="I46" s="19"/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>
        <v>1144909</v>
      </c>
      <c r="I48" s="19">
        <v>1543897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/>
      <c r="I49" s="19"/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50398</v>
      </c>
      <c r="I51" s="16">
        <v>41685</v>
      </c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83158081</v>
      </c>
      <c r="I53" s="60">
        <f>I10-I30</f>
        <v>70611108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1048863939</v>
      </c>
      <c r="I55" s="56">
        <f>I56+I60+I61+I62+I63+I64</f>
        <v>559716285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16952049</v>
      </c>
      <c r="I56" s="57">
        <f>I57+I58+I59</f>
        <v>17736305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673224</v>
      </c>
      <c r="I57" s="19">
        <v>443318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2030311</v>
      </c>
      <c r="I58" s="19">
        <v>1259205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14248514</v>
      </c>
      <c r="I59" s="19">
        <v>16033782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1027925391</v>
      </c>
      <c r="I61" s="16">
        <v>538880143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3986499</v>
      </c>
      <c r="I64" s="16">
        <v>3099837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1087259577</v>
      </c>
      <c r="I66" s="56">
        <f>I67+I71+I72+I73+I74+I75+I76+I77+I78+I79+I80+I81</f>
        <v>584280223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1106648</v>
      </c>
      <c r="I67" s="57">
        <f>I68+I69+I70</f>
        <v>3561412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/>
      <c r="I68" s="19">
        <v>0</v>
      </c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1106648</v>
      </c>
      <c r="I70" s="19">
        <v>3561412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/>
      <c r="I71" s="16"/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1021557567</v>
      </c>
      <c r="I72" s="16">
        <v>534650242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21809445</v>
      </c>
      <c r="I73" s="16">
        <v>17510654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2740043</v>
      </c>
      <c r="I75" s="16">
        <v>1854733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1466435</v>
      </c>
      <c r="I76" s="16">
        <v>1029038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249480</v>
      </c>
      <c r="I77" s="16">
        <v>544342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15210865</v>
      </c>
      <c r="I79" s="16">
        <v>9056484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4642118</v>
      </c>
      <c r="I80" s="16">
        <v>1713659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18476976</v>
      </c>
      <c r="I81" s="16">
        <v>14359659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-38395638</v>
      </c>
      <c r="I83" s="59">
        <f>I55-I66</f>
        <v>-24563938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44762443</v>
      </c>
      <c r="I85" s="22">
        <f>I53+I83</f>
        <v>46047170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10416270</v>
      </c>
      <c r="I87" s="15">
        <v>10458471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34346173</v>
      </c>
      <c r="I89" s="59">
        <f>I85-I87</f>
        <v>35588699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2016-04-07T08:10:56Z</cp:lastPrinted>
  <dcterms:created xsi:type="dcterms:W3CDTF">1998-01-12T17:06:50Z</dcterms:created>
  <dcterms:modified xsi:type="dcterms:W3CDTF">2016-04-29T12:32:47Z</dcterms:modified>
  <cp:category/>
  <cp:version/>
  <cp:contentType/>
  <cp:contentStatus/>
</cp:coreProperties>
</file>