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8695" windowHeight="12015" activeTab="2"/>
  </bookViews>
  <sheets>
    <sheet name="Aktifler" sheetId="1" r:id="rId1"/>
    <sheet name="Pasifler" sheetId="2" r:id="rId2"/>
    <sheet name="Kar Zarar" sheetId="3" r:id="rId3"/>
    <sheet name="Sheet1" sheetId="4" r:id="rId4"/>
  </sheets>
  <externalReferences>
    <externalReference r:id="rId5"/>
    <externalReference r:id="rId6"/>
  </externalReferences>
  <definedNames>
    <definedName name="TRLPB010">[1]MİZAN!$IL$5</definedName>
    <definedName name="TRLPB012">[1]MİZAN!$IL$6</definedName>
    <definedName name="TRLPB014">[1]MİZAN!$IL$12</definedName>
    <definedName name="TRLPB016">[1]MİZAN!$IL$15</definedName>
    <definedName name="TRLPB020">[1]MİZAN!$IL$25</definedName>
    <definedName name="TRLPB022">[1]MİZAN!$IL$32</definedName>
    <definedName name="TRLPB024">[1]MİZAN!$IL$43</definedName>
    <definedName name="TRLPB026">[1]MİZAN!$IL$50</definedName>
    <definedName name="TRLPB030">[1]MİZAN!$IL$57</definedName>
    <definedName name="TRLPB032">[1]MİZAN!$IL$104</definedName>
    <definedName name="TRLPB040">[1]MİZAN!$IL$107</definedName>
    <definedName name="TRLPB050">[1]MİZAN!$IL$108</definedName>
    <definedName name="TRLPB100">[1]MİZAN!$IL$111</definedName>
    <definedName name="TRLPB102">[1]MİZAN!$IL$144</definedName>
    <definedName name="TRLPB104">[1]MİZAN!$IL$157</definedName>
    <definedName name="TRLPB106">[1]MİZAN!$IL$164</definedName>
    <definedName name="TRLPB110">[1]MİZAN!$IL$171</definedName>
    <definedName name="TRLPB112">[1]MİZAN!$IL$184</definedName>
    <definedName name="TRLPB114">[1]MİZAN!$IL$204</definedName>
    <definedName name="TRLPB116">[1]MİZAN!$IL$224</definedName>
    <definedName name="TRLPB118">[1]MİZAN!$IL$248</definedName>
    <definedName name="TRLPB120">[1]MİZAN!$IL$319</definedName>
    <definedName name="TRLPB124">[1]MİZAN!$IL$351</definedName>
    <definedName name="TRLPB126">[1]MİZAN!$IL$356</definedName>
    <definedName name="TRLPB128">[1]MİZAN!$IL$371</definedName>
    <definedName name="TRLPB130">[1]MİZAN!$IL$386</definedName>
    <definedName name="TRLPB132">[1]MİZAN!$IL$391</definedName>
    <definedName name="TRLPB134">[1]MİZAN!$IL$396</definedName>
    <definedName name="TRLPB136">[1]MİZAN!$IL$401</definedName>
    <definedName name="TRLPB138">[1]MİZAN!$IL$406</definedName>
    <definedName name="TRLPB140">[1]MİZAN!$IL$419</definedName>
    <definedName name="TRLPB142">[1]MİZAN!$IL$456</definedName>
    <definedName name="TRLPB144">[1]MİZAN!$IL$471</definedName>
    <definedName name="TRLPB146">[1]MİZAN!$IL$476</definedName>
    <definedName name="TRLPB148">[1]MİZAN!$IL$491</definedName>
    <definedName name="TRLPB150">[1]MİZAN!$IL$506</definedName>
    <definedName name="TRLPB152">[1]MİZAN!$IL$552</definedName>
    <definedName name="TRLPB154">[1]MİZAN!$IL$599</definedName>
    <definedName name="TRLPB156">[1]MİZAN!$IL$640</definedName>
    <definedName name="TRLPB158">[1]MİZAN!$IL$681</definedName>
    <definedName name="TRLPB160">[1]MİZAN!$IL$722</definedName>
    <definedName name="TRLPB170">[1]MİZAN!$IL$759</definedName>
    <definedName name="TRLPB172">[1]MİZAN!$IL$802</definedName>
    <definedName name="TRLPB176">[1]MİZAN!$IL$845</definedName>
    <definedName name="TRLPB180">[1]MİZAN!$IL$888</definedName>
    <definedName name="TRLPB210">[1]MİZAN!$IL$939</definedName>
    <definedName name="TRLPB220">[1]MİZAN!$IL$947</definedName>
    <definedName name="TRLPB22201">[1]MİZAN!$IL$973</definedName>
    <definedName name="TRLPB22202">[1]MİZAN!$IL$974</definedName>
    <definedName name="TRLPB22203">[1]MİZAN!$IL$975</definedName>
    <definedName name="TRLPB22205">[1]MİZAN!$IL$976</definedName>
    <definedName name="TRLPB22207">[1]MİZAN!$IL$977</definedName>
    <definedName name="TRLPB22299">[1]MİZAN!$IL$978</definedName>
    <definedName name="TRLPB24000">[1]MİZAN!$IL$982</definedName>
    <definedName name="TRLPB24001">[1]MİZAN!$IL$986</definedName>
    <definedName name="TRLPB24005">[1]MİZAN!$IL$990</definedName>
    <definedName name="TRLPB24008">[1]MİZAN!$IL$994</definedName>
    <definedName name="TRLPB24011">[1]MİZAN!$IL$998</definedName>
    <definedName name="TRLPB24099">[1]MİZAN!$IL$1002</definedName>
    <definedName name="TRLPB24200">[1]MİZAN!$IL$1007</definedName>
    <definedName name="TRLPB24201">[1]MİZAN!$IL$1011</definedName>
    <definedName name="TRLPB24205">[1]MİZAN!$IL$1015</definedName>
    <definedName name="TRLPB24208">[1]MİZAN!$IL$1019</definedName>
    <definedName name="TRLPB24211">[1]MİZAN!$IL$1023</definedName>
    <definedName name="TRLPB24299">[1]MİZAN!$IL$1027</definedName>
    <definedName name="TRLPB244">[1]MİZAN!$IL$1031</definedName>
    <definedName name="TRLPB244001">[1]MİZAN!$IL$1033</definedName>
    <definedName name="TRLPB244011">[1]MİZAN!$IL$1037</definedName>
    <definedName name="TRLPB244021">[1]MİZAN!$IL$1041</definedName>
    <definedName name="TRLPB24600">[1]MİZAN!$IL$1047</definedName>
    <definedName name="TRLPB24601">[1]MİZAN!$IL$1048</definedName>
    <definedName name="TRLPB24602">[1]MİZAN!$IL$1049</definedName>
    <definedName name="TRLPB250">[1]MİZAN!$IL$1050</definedName>
    <definedName name="TRLPB252">[1]MİZAN!$IL$1057</definedName>
    <definedName name="TRLPB254">[1]MİZAN!$IL$1065</definedName>
    <definedName name="TRLPB25600">[1]MİZAN!$IL$1067</definedName>
    <definedName name="TRLPB25602">[1]MİZAN!$IL$1073</definedName>
    <definedName name="TRLPB25604">[1]MİZAN!$IL$1074</definedName>
    <definedName name="TRLPB25605">[1]MİZAN!$IL$1075</definedName>
    <definedName name="TRLPB25606">[1]MİZAN!$IL$1076</definedName>
    <definedName name="TRLPB258">[1]MİZAN!$IL$1077</definedName>
    <definedName name="TRLPB260">[1]MİZAN!$IL$1080</definedName>
    <definedName name="TRLPB270">[1]MİZAN!$IL$1081</definedName>
    <definedName name="TRLPB278">[1]MİZAN!$IL$1088</definedName>
    <definedName name="TRLPB280">[1]MİZAN!$IL$1123</definedName>
    <definedName name="TRLPB296">[1]MİZAN!$IL$1146</definedName>
    <definedName name="TRLPB298">[1]MİZAN!$IL$1150</definedName>
    <definedName name="TRLPB392020">[1]MİZAN!$IL$1758</definedName>
    <definedName name="_xlnm.Print_Area" localSheetId="0">Aktifler!$B$2:$N$62</definedName>
    <definedName name="_xlnm.Print_Area" localSheetId="2">'Kar Zarar'!$B$2:$J$91</definedName>
    <definedName name="_xlnm.Print_Area" localSheetId="1">Pasifler!$B$2:$N$73</definedName>
    <definedName name="YYYPB011">[1]MİZAN!#REF!</definedName>
    <definedName name="YYYPB013">[1]MİZAN!#REF!</definedName>
    <definedName name="YYYPB015">[1]MİZAN!#REF!</definedName>
    <definedName name="YYYPB017">[1]MİZAN!#REF!</definedName>
    <definedName name="YYYPB021">[1]MİZAN!#REF!</definedName>
    <definedName name="YYYPB023">[1]MİZAN!#REF!</definedName>
    <definedName name="YYYPB025">[1]MİZAN!#REF!</definedName>
    <definedName name="YYYPB027">[1]MİZAN!#REF!</definedName>
    <definedName name="YYYPB031">[1]MİZAN!#REF!</definedName>
    <definedName name="YYYPB033">[1]MİZAN!#REF!</definedName>
    <definedName name="YYYPB041">[1]MİZAN!#REF!</definedName>
    <definedName name="YYYPB051">[1]MİZAN!#REF!</definedName>
    <definedName name="YYYPB101">[1]MİZAN!#REF!</definedName>
    <definedName name="YYYPB103">[1]MİZAN!#REF!</definedName>
    <definedName name="YYYPB105">[1]MİZAN!#REF!</definedName>
    <definedName name="YYYPB107">[1]MİZAN!#REF!</definedName>
    <definedName name="YYYPB111">[1]MİZAN!#REF!</definedName>
    <definedName name="YYYPB113">[1]MİZAN!#REF!</definedName>
    <definedName name="YYYPB115">[1]MİZAN!#REF!</definedName>
    <definedName name="YYYPB117">[1]MİZAN!#REF!</definedName>
    <definedName name="YYYPB119">[1]MİZAN!#REF!</definedName>
    <definedName name="YYYPB121">[1]MİZAN!#REF!</definedName>
    <definedName name="YYYPB125">[1]MİZAN!#REF!</definedName>
    <definedName name="YYYPB127">[1]MİZAN!#REF!</definedName>
    <definedName name="YYYPB129">[1]MİZAN!#REF!</definedName>
    <definedName name="YYYPB131">[1]MİZAN!#REF!</definedName>
    <definedName name="YYYPB133">[1]MİZAN!#REF!</definedName>
    <definedName name="YYYPB135">[1]MİZAN!#REF!</definedName>
    <definedName name="YYYPB137">[1]MİZAN!#REF!</definedName>
    <definedName name="YYYPB139">[1]MİZAN!#REF!</definedName>
    <definedName name="YYYPB141">[1]MİZAN!#REF!</definedName>
    <definedName name="YYYPB143">[1]MİZAN!#REF!</definedName>
    <definedName name="YYYPB145">[1]MİZAN!#REF!</definedName>
    <definedName name="YYYPB147">[1]MİZAN!#REF!</definedName>
    <definedName name="YYYPB149">[1]MİZAN!#REF!</definedName>
    <definedName name="YYYPB151">[1]MİZAN!#REF!</definedName>
    <definedName name="YYYPB153">[1]MİZAN!#REF!</definedName>
    <definedName name="YYYPB155">[1]MİZAN!#REF!</definedName>
    <definedName name="YYYPB157">[1]MİZAN!#REF!</definedName>
    <definedName name="YYYPB159">[1]MİZAN!#REF!</definedName>
    <definedName name="YYYPB161">[1]MİZAN!#REF!</definedName>
    <definedName name="YYYPB171">[1]MİZAN!#REF!</definedName>
    <definedName name="YYYPB173">[1]MİZAN!#REF!</definedName>
    <definedName name="YYYPB177">[1]MİZAN!#REF!</definedName>
    <definedName name="YYYPB181">[1]MİZAN!#REF!</definedName>
    <definedName name="YYYPB211">[1]MİZAN!#REF!</definedName>
    <definedName name="YYYPB221">[1]MİZAN!#REF!</definedName>
    <definedName name="YYYPB22301">[1]MİZAN!#REF!</definedName>
    <definedName name="YYYPB22302">[1]MİZAN!#REF!</definedName>
    <definedName name="YYYPB22303">[1]MİZAN!#REF!</definedName>
    <definedName name="YYYPB22305">[1]MİZAN!#REF!</definedName>
    <definedName name="YYYPB22307">[1]MİZAN!#REF!</definedName>
    <definedName name="YYYPB22399">[1]MİZAN!#REF!</definedName>
    <definedName name="YYYPB24100">[1]MİZAN!#REF!</definedName>
    <definedName name="YYYPB24101">[1]MİZAN!#REF!</definedName>
    <definedName name="YYYPB24105">[1]MİZAN!#REF!</definedName>
    <definedName name="YYYPB24108">[1]MİZAN!#REF!</definedName>
    <definedName name="YYYPB24111">[1]MİZAN!#REF!</definedName>
    <definedName name="YYYPB24199">[1]MİZAN!#REF!</definedName>
    <definedName name="YYYPB24300">[1]MİZAN!#REF!</definedName>
    <definedName name="YYYPB24301">[1]MİZAN!#REF!</definedName>
    <definedName name="YYYPB24305">[1]MİZAN!#REF!</definedName>
    <definedName name="YYYPB24308">[1]MİZAN!#REF!</definedName>
    <definedName name="YYYPB24311">[1]MİZAN!#REF!</definedName>
    <definedName name="YYYPB24399">[1]MİZAN!#REF!</definedName>
    <definedName name="YYYPB245">[1]MİZAN!#REF!</definedName>
    <definedName name="YYYPB245001">[1]MİZAN!#REF!</definedName>
    <definedName name="YYYPB245011">[1]MİZAN!#REF!</definedName>
    <definedName name="YYYPB245021">[1]MİZAN!#REF!</definedName>
    <definedName name="YYYPB247">[1]MİZAN!#REF!</definedName>
    <definedName name="YYYPB24700">[1]MİZAN!#REF!</definedName>
    <definedName name="YYYPB251">[1]MİZAN!#REF!</definedName>
    <definedName name="YYYPB253">[1]MİZAN!#REF!</definedName>
    <definedName name="YYYPB255">[1]MİZAN!#REF!</definedName>
    <definedName name="YYYPB25700">[1]MİZAN!#REF!</definedName>
    <definedName name="YYYPB25702">[1]MİZAN!#REF!</definedName>
    <definedName name="YYYPB25704">[1]MİZAN!#REF!</definedName>
    <definedName name="YYYPB25705">[1]MİZAN!#REF!</definedName>
    <definedName name="YYYPB25706">[1]MİZAN!#REF!</definedName>
    <definedName name="YYYPB259">[1]MİZAN!#REF!</definedName>
    <definedName name="YYYPB279">[1]MİZAN!#REF!</definedName>
    <definedName name="YYYPB281">[1]MİZAN!#REF!</definedName>
    <definedName name="YYYPB297">[1]MİZAN!#REF!</definedName>
    <definedName name="YYYPB393020">[1]MİZAN!#REF!</definedName>
  </definedNames>
  <calcPr calcId="145621"/>
</workbook>
</file>

<file path=xl/calcChain.xml><?xml version="1.0" encoding="utf-8"?>
<calcChain xmlns="http://schemas.openxmlformats.org/spreadsheetml/2006/main">
  <c r="I67" i="3" l="1"/>
  <c r="I66" i="3" s="1"/>
  <c r="H67" i="3"/>
  <c r="H66" i="3" s="1"/>
  <c r="I56" i="3"/>
  <c r="I55" i="3" s="1"/>
  <c r="H56" i="3"/>
  <c r="H55" i="3" s="1"/>
  <c r="I45" i="3"/>
  <c r="H45" i="3"/>
  <c r="I37" i="3"/>
  <c r="H37" i="3"/>
  <c r="I31" i="3"/>
  <c r="I30" i="3" s="1"/>
  <c r="H31" i="3"/>
  <c r="H30" i="3" s="1"/>
  <c r="I25" i="3"/>
  <c r="H25" i="3"/>
  <c r="I20" i="3"/>
  <c r="H20" i="3"/>
  <c r="I15" i="3"/>
  <c r="H15" i="3"/>
  <c r="I12" i="3"/>
  <c r="H12" i="3"/>
  <c r="I11" i="3"/>
  <c r="I10" i="3" s="1"/>
  <c r="H11" i="3"/>
  <c r="H10" i="3" s="1"/>
  <c r="I8" i="3"/>
  <c r="H8" i="3"/>
  <c r="L70" i="2"/>
  <c r="K70" i="2"/>
  <c r="M70" i="2" s="1"/>
  <c r="I70" i="2"/>
  <c r="H70" i="2"/>
  <c r="M69" i="2"/>
  <c r="J69" i="2"/>
  <c r="M68" i="2"/>
  <c r="J68" i="2"/>
  <c r="M67" i="2"/>
  <c r="J67" i="2"/>
  <c r="M66" i="2"/>
  <c r="J66" i="2"/>
  <c r="M60" i="2"/>
  <c r="J60" i="2"/>
  <c r="M59" i="2"/>
  <c r="J59" i="2"/>
  <c r="L58" i="2"/>
  <c r="K58" i="2"/>
  <c r="I58" i="2"/>
  <c r="H58" i="2"/>
  <c r="M57" i="2"/>
  <c r="J57" i="2"/>
  <c r="M56" i="2"/>
  <c r="J56" i="2"/>
  <c r="L55" i="2"/>
  <c r="K55" i="2"/>
  <c r="M55" i="2" s="1"/>
  <c r="I55" i="2"/>
  <c r="H55" i="2"/>
  <c r="J55" i="2" s="1"/>
  <c r="M54" i="2"/>
  <c r="J54" i="2"/>
  <c r="M53" i="2"/>
  <c r="J53" i="2"/>
  <c r="M52" i="2"/>
  <c r="J52" i="2"/>
  <c r="M51" i="2"/>
  <c r="J51" i="2"/>
  <c r="M50" i="2"/>
  <c r="J50" i="2"/>
  <c r="M49" i="2"/>
  <c r="J49" i="2"/>
  <c r="L48" i="2"/>
  <c r="K48" i="2"/>
  <c r="M48" i="2" s="1"/>
  <c r="I48" i="2"/>
  <c r="H48" i="2"/>
  <c r="J48" i="2" s="1"/>
  <c r="M47" i="2"/>
  <c r="J47" i="2"/>
  <c r="M46" i="2"/>
  <c r="J46" i="2"/>
  <c r="L45" i="2"/>
  <c r="K45" i="2"/>
  <c r="M45" i="2" s="1"/>
  <c r="I45" i="2"/>
  <c r="H45" i="2"/>
  <c r="J45" i="2" s="1"/>
  <c r="L44" i="2"/>
  <c r="K44" i="2"/>
  <c r="M44" i="2" s="1"/>
  <c r="I44" i="2"/>
  <c r="H44" i="2"/>
  <c r="J44" i="2" s="1"/>
  <c r="M43" i="2"/>
  <c r="J43" i="2"/>
  <c r="M42" i="2"/>
  <c r="J42" i="2"/>
  <c r="M41" i="2"/>
  <c r="J41" i="2"/>
  <c r="M40" i="2"/>
  <c r="J40" i="2"/>
  <c r="M39" i="2"/>
  <c r="J39" i="2"/>
  <c r="L38" i="2"/>
  <c r="K38" i="2"/>
  <c r="M38" i="2" s="1"/>
  <c r="I38" i="2"/>
  <c r="H38" i="2"/>
  <c r="J38" i="2" s="1"/>
  <c r="M37" i="2"/>
  <c r="J37" i="2"/>
  <c r="M36" i="2"/>
  <c r="J36" i="2"/>
  <c r="M35" i="2"/>
  <c r="J35" i="2"/>
  <c r="M34" i="2"/>
  <c r="J34" i="2"/>
  <c r="M33" i="2"/>
  <c r="J33" i="2"/>
  <c r="L32" i="2"/>
  <c r="K32" i="2"/>
  <c r="M32" i="2" s="1"/>
  <c r="I32" i="2"/>
  <c r="H32" i="2"/>
  <c r="J32" i="2" s="1"/>
  <c r="M31" i="2"/>
  <c r="J31" i="2"/>
  <c r="M30" i="2"/>
  <c r="J30" i="2"/>
  <c r="M29" i="2"/>
  <c r="J29" i="2"/>
  <c r="L28" i="2"/>
  <c r="K28" i="2"/>
  <c r="M28" i="2" s="1"/>
  <c r="I28" i="2"/>
  <c r="H28" i="2"/>
  <c r="J28" i="2" s="1"/>
  <c r="M27" i="2"/>
  <c r="J27" i="2"/>
  <c r="M26" i="2"/>
  <c r="J26" i="2"/>
  <c r="M25" i="2"/>
  <c r="J25" i="2"/>
  <c r="L24" i="2"/>
  <c r="K24" i="2"/>
  <c r="I24" i="2"/>
  <c r="H24" i="2"/>
  <c r="J24" i="2" s="1"/>
  <c r="M23" i="2"/>
  <c r="J23" i="2"/>
  <c r="M22" i="2"/>
  <c r="J22" i="2"/>
  <c r="M21" i="2"/>
  <c r="J21" i="2"/>
  <c r="M20" i="2"/>
  <c r="J20" i="2"/>
  <c r="L19" i="2"/>
  <c r="K19" i="2"/>
  <c r="M19" i="2" s="1"/>
  <c r="I19" i="2"/>
  <c r="I17" i="2" s="1"/>
  <c r="H19" i="2"/>
  <c r="J19" i="2" s="1"/>
  <c r="M18" i="2"/>
  <c r="J18" i="2"/>
  <c r="L17" i="2"/>
  <c r="K17" i="2"/>
  <c r="M17" i="2" s="1"/>
  <c r="M16" i="2"/>
  <c r="J16" i="2"/>
  <c r="M15" i="2"/>
  <c r="J15" i="2"/>
  <c r="M14" i="2"/>
  <c r="J14" i="2"/>
  <c r="M13" i="2"/>
  <c r="J13" i="2"/>
  <c r="M12" i="2"/>
  <c r="J12" i="2"/>
  <c r="M11" i="2"/>
  <c r="J11" i="2"/>
  <c r="M10" i="2"/>
  <c r="J10" i="2"/>
  <c r="L9" i="2"/>
  <c r="K9" i="2"/>
  <c r="M9" i="2" s="1"/>
  <c r="I9" i="2"/>
  <c r="H9" i="2"/>
  <c r="J9" i="2" s="1"/>
  <c r="L7" i="2"/>
  <c r="I7" i="2"/>
  <c r="F3" i="2"/>
  <c r="D4" i="3" s="1"/>
  <c r="M58" i="1"/>
  <c r="J58" i="1"/>
  <c r="M57" i="1"/>
  <c r="J57" i="1"/>
  <c r="M56" i="1"/>
  <c r="J56" i="1"/>
  <c r="L55" i="1"/>
  <c r="K55" i="1"/>
  <c r="M55" i="1" s="1"/>
  <c r="I55" i="1"/>
  <c r="H55" i="1"/>
  <c r="M54" i="1"/>
  <c r="J54" i="1"/>
  <c r="M53" i="1"/>
  <c r="J53" i="1"/>
  <c r="L52" i="1"/>
  <c r="K52" i="1"/>
  <c r="M52" i="1" s="1"/>
  <c r="I52" i="1"/>
  <c r="H52" i="1"/>
  <c r="M51" i="1"/>
  <c r="J51" i="1"/>
  <c r="M50" i="1"/>
  <c r="J50" i="1"/>
  <c r="L49" i="1"/>
  <c r="K49" i="1"/>
  <c r="M49" i="1" s="1"/>
  <c r="I49" i="1"/>
  <c r="H49" i="1"/>
  <c r="M48" i="1"/>
  <c r="J48" i="1"/>
  <c r="M47" i="1"/>
  <c r="J47" i="1"/>
  <c r="L46" i="1"/>
  <c r="K46" i="1"/>
  <c r="M46" i="1" s="1"/>
  <c r="I46" i="1"/>
  <c r="H46" i="1"/>
  <c r="M45" i="1"/>
  <c r="J45" i="1"/>
  <c r="M44" i="1"/>
  <c r="J44" i="1"/>
  <c r="M43" i="1"/>
  <c r="J43" i="1"/>
  <c r="M42" i="1"/>
  <c r="J42" i="1"/>
  <c r="L41" i="1"/>
  <c r="K41" i="1"/>
  <c r="M41" i="1" s="1"/>
  <c r="I41" i="1"/>
  <c r="H41" i="1"/>
  <c r="M40" i="1"/>
  <c r="J40" i="1"/>
  <c r="M39" i="1"/>
  <c r="J39" i="1"/>
  <c r="M38" i="1"/>
  <c r="J38" i="1"/>
  <c r="L37" i="1"/>
  <c r="K37" i="1"/>
  <c r="I37" i="1"/>
  <c r="H37" i="1"/>
  <c r="J37" i="1" s="1"/>
  <c r="M36" i="1"/>
  <c r="J36" i="1"/>
  <c r="M35" i="1"/>
  <c r="J35" i="1"/>
  <c r="L34" i="1"/>
  <c r="K34" i="1"/>
  <c r="I34" i="1"/>
  <c r="H34" i="1"/>
  <c r="J34" i="1" s="1"/>
  <c r="M33" i="1"/>
  <c r="J33" i="1"/>
  <c r="M32" i="1"/>
  <c r="J32" i="1"/>
  <c r="L31" i="1"/>
  <c r="K31" i="1"/>
  <c r="I31" i="1"/>
  <c r="H31" i="1"/>
  <c r="J31" i="1" s="1"/>
  <c r="M30" i="1"/>
  <c r="J30" i="1"/>
  <c r="M29" i="1"/>
  <c r="J29" i="1"/>
  <c r="L28" i="1"/>
  <c r="K28" i="1"/>
  <c r="I28" i="1"/>
  <c r="H28" i="1"/>
  <c r="J28" i="1" s="1"/>
  <c r="L27" i="1"/>
  <c r="K27" i="1"/>
  <c r="I27" i="1"/>
  <c r="H27" i="1"/>
  <c r="J27" i="1" s="1"/>
  <c r="M26" i="1"/>
  <c r="J26" i="1"/>
  <c r="M25" i="1"/>
  <c r="J25" i="1"/>
  <c r="L24" i="1"/>
  <c r="K24" i="1"/>
  <c r="I24" i="1"/>
  <c r="H24" i="1"/>
  <c r="J24" i="1" s="1"/>
  <c r="M23" i="1"/>
  <c r="J23" i="1"/>
  <c r="M22" i="1"/>
  <c r="J22" i="1"/>
  <c r="M21" i="1"/>
  <c r="J21" i="1"/>
  <c r="M20" i="1"/>
  <c r="J20" i="1"/>
  <c r="L19" i="1"/>
  <c r="K19" i="1"/>
  <c r="I19" i="1"/>
  <c r="H19" i="1"/>
  <c r="J19" i="1" s="1"/>
  <c r="M18" i="1"/>
  <c r="J18" i="1"/>
  <c r="M17" i="1"/>
  <c r="J17" i="1"/>
  <c r="M16" i="1"/>
  <c r="J16" i="1"/>
  <c r="L15" i="1"/>
  <c r="K15" i="1"/>
  <c r="K13" i="1" s="1"/>
  <c r="I15" i="1"/>
  <c r="H15" i="1"/>
  <c r="M14" i="1"/>
  <c r="I14" i="1"/>
  <c r="J14" i="1" s="1"/>
  <c r="L13" i="1"/>
  <c r="H13" i="1"/>
  <c r="M12" i="1"/>
  <c r="I12" i="1"/>
  <c r="J12" i="1" s="1"/>
  <c r="M11" i="1"/>
  <c r="I11" i="1"/>
  <c r="J11" i="1" s="1"/>
  <c r="M10" i="1"/>
  <c r="J10" i="1"/>
  <c r="L9" i="1"/>
  <c r="K9" i="1"/>
  <c r="M9" i="1" s="1"/>
  <c r="H9" i="1"/>
  <c r="H53" i="3" l="1"/>
  <c r="H83" i="3"/>
  <c r="I53" i="3"/>
  <c r="I83" i="3"/>
  <c r="M13" i="1"/>
  <c r="L60" i="1"/>
  <c r="H17" i="2"/>
  <c r="J17" i="2" s="1"/>
  <c r="J15" i="1"/>
  <c r="M19" i="1"/>
  <c r="M24" i="1"/>
  <c r="M27" i="1"/>
  <c r="M28" i="1"/>
  <c r="M31" i="1"/>
  <c r="M34" i="1"/>
  <c r="M37" i="1"/>
  <c r="J41" i="1"/>
  <c r="J46" i="1"/>
  <c r="J49" i="1"/>
  <c r="J52" i="1"/>
  <c r="H60" i="1"/>
  <c r="I62" i="2"/>
  <c r="H62" i="2"/>
  <c r="L62" i="2"/>
  <c r="M24" i="2"/>
  <c r="K62" i="2"/>
  <c r="J70" i="2"/>
  <c r="M15" i="1"/>
  <c r="K60" i="1"/>
  <c r="J58" i="2"/>
  <c r="I9" i="1"/>
  <c r="J9" i="1" s="1"/>
  <c r="I13" i="1"/>
  <c r="J13" i="1" s="1"/>
  <c r="J55" i="1"/>
  <c r="M58" i="2"/>
  <c r="H85" i="3" l="1"/>
  <c r="H89" i="3" s="1"/>
  <c r="M60" i="1"/>
  <c r="I85" i="3"/>
  <c r="I89" i="3" s="1"/>
  <c r="J62" i="2"/>
  <c r="M62" i="2"/>
  <c r="I60" i="1"/>
  <c r="J60" i="1" s="1"/>
</calcChain>
</file>

<file path=xl/sharedStrings.xml><?xml version="1.0" encoding="utf-8"?>
<sst xmlns="http://schemas.openxmlformats.org/spreadsheetml/2006/main" count="375" uniqueCount="232">
  <si>
    <t>KARŞILAŞTIRMALI BİLANÇOSU</t>
  </si>
  <si>
    <t>(TL)</t>
  </si>
  <si>
    <t>CARİ DÖNEM</t>
  </si>
  <si>
    <t>ÖNCEKİ DÖNEM</t>
  </si>
  <si>
    <t>AKTİFLER</t>
  </si>
  <si>
    <t>(31/12/2017)</t>
  </si>
  <si>
    <t>(31/12/2016)</t>
  </si>
  <si>
    <t>Dipnot</t>
  </si>
  <si>
    <t>TP</t>
  </si>
  <si>
    <t>YP</t>
  </si>
  <si>
    <t>TOPLAM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</si>
  <si>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</si>
  <si>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</si>
  <si>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</si>
  <si>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</si>
  <si>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</si>
  <si>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</si>
  <si>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</si>
  <si>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</si>
  <si>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</si>
  <si>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</si>
  <si>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(1)</t>
  </si>
  <si>
    <t xml:space="preserve">K.K.T.C.Merkez Bankası  </t>
  </si>
  <si>
    <t>Diğer Bankalar</t>
  </si>
  <si>
    <t xml:space="preserve"> 1) Yurtiçi Bankalar</t>
  </si>
  <si>
    <t xml:space="preserve"> 2) Yurtdışı Bankalar  </t>
  </si>
  <si>
    <t xml:space="preserve"> 3) Ters Repo İşlemlerinden Alacaklar</t>
  </si>
  <si>
    <t>III -</t>
  </si>
  <si>
    <t xml:space="preserve">MENKUL DEĞERLER CÜZDANI [ Net ]  </t>
  </si>
  <si>
    <t>(2)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</si>
  <si>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</si>
  <si>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</si>
  <si>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</si>
  <si>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</si>
  <si>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</si>
  <si>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IV -</t>
  </si>
  <si>
    <t xml:space="preserve">KREDİLER  </t>
  </si>
  <si>
    <t>(3)</t>
  </si>
  <si>
    <t>Kısa Vadeli</t>
  </si>
  <si>
    <t>Orta ve Uzun Vadeli</t>
  </si>
  <si>
    <t>V -</t>
  </si>
  <si>
    <t xml:space="preserve">TAKİPTEKİ ALACAKLAR [ Net ] </t>
  </si>
  <si>
    <t>(4)</t>
  </si>
  <si>
    <t>Tahsil İmkanı Sınırlı Krediler ve Diğer Alacaklar [ Net ]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</si>
  <si>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</si>
  <si>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</si>
  <si>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</si>
  <si>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</si>
  <si>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</si>
  <si>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 -</t>
  </si>
  <si>
    <t>FAİZ VE GELİR TAHAKKUK VE REESKONTLARI</t>
  </si>
  <si>
    <t>Kredilerin</t>
  </si>
  <si>
    <t>Menkul Değerlerin</t>
  </si>
  <si>
    <t>VII -</t>
  </si>
  <si>
    <t>FİNANSAL KİRALAMA ALACAKLARI [ Net ] *</t>
  </si>
  <si>
    <t>Finansal Kiralama Alacakları</t>
  </si>
  <si>
    <t>Kazanılmamış Gelirler ( - )</t>
  </si>
  <si>
    <t>VIII -</t>
  </si>
  <si>
    <t>MEVDUAT YASAL KARŞILIKLARI</t>
  </si>
  <si>
    <t>IX -</t>
  </si>
  <si>
    <t xml:space="preserve">MUHTELİF ALACAKLAR </t>
  </si>
  <si>
    <t>(5)</t>
  </si>
  <si>
    <t>X -</t>
  </si>
  <si>
    <t xml:space="preserve">İŞTİRAKLER [ Net ]  </t>
  </si>
  <si>
    <t>(6)</t>
  </si>
  <si>
    <t xml:space="preserve">Mali İştirakler </t>
  </si>
  <si>
    <t xml:space="preserve">Mali Olmayan İştirakler </t>
  </si>
  <si>
    <t>XI -</t>
  </si>
  <si>
    <t xml:space="preserve">BAĞLI ORTAKLIKLAR [ Net ] </t>
  </si>
  <si>
    <t>Mali Ortaklıklar</t>
  </si>
  <si>
    <t>Mali Olmayan Ortaklıklar</t>
  </si>
  <si>
    <t>XII -</t>
  </si>
  <si>
    <t xml:space="preserve">BAĞLI MENKUL KIYMETLER [ Net ]  </t>
  </si>
  <si>
    <t>(7)</t>
  </si>
  <si>
    <t>Diğer Menkul Kıymetler</t>
  </si>
  <si>
    <t>XIII -</t>
  </si>
  <si>
    <t xml:space="preserve">SABİT KIYMETLER [ Net ]  </t>
  </si>
  <si>
    <t>(8)</t>
  </si>
  <si>
    <t>Defter Değeri</t>
  </si>
  <si>
    <t>Birikmiş Amortismanlar ( - )</t>
  </si>
  <si>
    <t>XIV -</t>
  </si>
  <si>
    <t xml:space="preserve">DİĞER AKTİFLER </t>
  </si>
  <si>
    <t>(9)</t>
  </si>
  <si>
    <t xml:space="preserve">TOPLAM AKTİFLER </t>
  </si>
  <si>
    <t>(19)</t>
  </si>
  <si>
    <t>( * ) Yasa ile yetkilendirilen bankalar tarafından kullanılır.</t>
  </si>
  <si>
    <t>PASİFLER</t>
  </si>
  <si>
    <t xml:space="preserve">MEVDUAT </t>
  </si>
  <si>
    <t>(10)</t>
  </si>
  <si>
    <t>Tasarruf Mevduatı</t>
  </si>
  <si>
    <t>Resmi Kuruluşlar Mevduatı</t>
  </si>
  <si>
    <t>Ticari Kuruluşlar Mevduatı</t>
  </si>
  <si>
    <t>Diğer Kuruluşlar Mevduatı</t>
  </si>
  <si>
    <t>E.</t>
  </si>
  <si>
    <t>Bankalar Mevduatı</t>
  </si>
  <si>
    <t>F.</t>
  </si>
  <si>
    <t>Altın Depo Hesapları</t>
  </si>
  <si>
    <t xml:space="preserve">II - </t>
  </si>
  <si>
    <t>REPO İŞLEMLERİNDEN SAĞLANAN FONLAR</t>
  </si>
  <si>
    <t>(11)</t>
  </si>
  <si>
    <t xml:space="preserve">ALINAN KREDİLER </t>
  </si>
  <si>
    <t>(12)</t>
  </si>
  <si>
    <t>K.K.T.C.Merkez Bankası Kredileri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</si>
  <si>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</si>
  <si>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</si>
  <si>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</si>
  <si>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</si>
  <si>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</si>
  <si>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 xml:space="preserve">FONLAR </t>
  </si>
  <si>
    <t>(13)</t>
  </si>
  <si>
    <t xml:space="preserve">ÇIKARILAN MENKUL KIYMETLER [ Net ]  </t>
  </si>
  <si>
    <t>(14)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</si>
  <si>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</si>
  <si>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</si>
  <si>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</si>
  <si>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</si>
  <si>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</si>
  <si>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</si>
  <si>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</si>
  <si>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</si>
  <si>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 xml:space="preserve">FİNANSAL KİRALAMA BORÇLARI [ Net ]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</si>
  <si>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</si>
  <si>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</si>
  <si>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</si>
  <si>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</si>
  <si>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 xml:space="preserve">MUHTELİF BORÇLAR </t>
  </si>
  <si>
    <t>(15)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</si>
  <si>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</si>
  <si>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</si>
  <si>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</si>
  <si>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</si>
  <si>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</si>
  <si>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DİĞER PASİFLER  </t>
  </si>
  <si>
    <t>(16)</t>
  </si>
  <si>
    <t xml:space="preserve">ÖZKAYNAKLAR </t>
  </si>
  <si>
    <t>(17)</t>
  </si>
  <si>
    <t xml:space="preserve">Ödenmiş Sermaye  </t>
  </si>
  <si>
    <t xml:space="preserve"> 1) Nominal Sermaye</t>
  </si>
  <si>
    <t xml:space="preserve"> 2) Ödenmemiş Sermaye  ( - )</t>
  </si>
  <si>
    <t>Kanuni Yedek Akçeler</t>
  </si>
  <si>
    <t xml:space="preserve"> 1) 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</si>
  <si>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</si>
  <si>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</si>
  <si>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</si>
  <si>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</si>
  <si>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 xml:space="preserve">Değerleme Farkları </t>
  </si>
  <si>
    <t>(18)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</si>
  <si>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</si>
  <si>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</si>
  <si>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</si>
  <si>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</si>
  <si>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</si>
  <si>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</si>
  <si>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 xml:space="preserve">TOPLAM PASİFLER  </t>
  </si>
  <si>
    <t xml:space="preserve">BİLANÇO DIŞI YÜKÜMLÜLÜKLER </t>
  </si>
  <si>
    <t xml:space="preserve">GARANTİ VE KEFALETLER </t>
  </si>
  <si>
    <t xml:space="preserve">TAAHHÜTLER </t>
  </si>
  <si>
    <t xml:space="preserve">DÖVİZ VE FAİZ HADDİ İLE İLGİLİ İŞLEMLER </t>
  </si>
  <si>
    <t xml:space="preserve">EMANET VE REHİNLİ KIYMETLER </t>
  </si>
  <si>
    <t>KARŞILAŞTIRMALI KÂR VE ZARAR CETVELİ</t>
  </si>
  <si>
    <t xml:space="preserve">FAİZ GELİRLERİ  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</si>
  <si>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</si>
  <si>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</si>
  <si>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</si>
  <si>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</si>
  <si>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</si>
  <si>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</si>
  <si>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</si>
  <si>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</si>
  <si>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1) K.K.T.C.Merkez Bankasından</t>
  </si>
  <si>
    <t xml:space="preserve"> 2) Yurtiçi Bankalardan</t>
  </si>
  <si>
    <t xml:space="preserve"> 3) Yurtdışı Bankalardan</t>
  </si>
  <si>
    <t xml:space="preserve"> 4) Ters Repo İşlemlerinden Alınan Faizler</t>
  </si>
  <si>
    <t>Menkul Değerler Cüzdanından Alınan Faizler</t>
  </si>
  <si>
    <t xml:space="preserve"> 1) Kalkınma Bankası Tahvillerinden</t>
  </si>
  <si>
    <t xml:space="preserve"> 2) Diğer Menkul Kıymetlerden</t>
  </si>
  <si>
    <t xml:space="preserve">Diğer Faiz Gelirleri </t>
  </si>
  <si>
    <t xml:space="preserve">FAİZ GİDERLERİ  </t>
  </si>
  <si>
    <t>Mevduata Verilen Faizler</t>
  </si>
  <si>
    <t xml:space="preserve"> 1) Tasarruf Mevduatına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</si>
  <si>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</si>
  <si>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</si>
  <si>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</si>
  <si>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</si>
  <si>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B. </t>
  </si>
  <si>
    <t>Döviz Mevduata Verilen Faizler</t>
  </si>
  <si>
    <t xml:space="preserve"> 6) Altın Depo Hesaplarına</t>
  </si>
  <si>
    <t>Repo İşlemlerine Verilen Faizler</t>
  </si>
  <si>
    <t xml:space="preserve">Kullanılan Kredilere Verilen Faizler </t>
  </si>
  <si>
    <t xml:space="preserve"> 1) K.K.T.C.Merkez Bankasına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</si>
  <si>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</si>
  <si>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</si>
  <si>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</si>
  <si>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</si>
  <si>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 xml:space="preserve">Diğer Faiz Giderleri </t>
  </si>
  <si>
    <t>NET FAİZ GELİRİ  [ I - II ]</t>
  </si>
  <si>
    <t xml:space="preserve">FAİZ DIŞI GELİRLER 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</si>
  <si>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</si>
  <si>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</si>
  <si>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</si>
  <si>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</si>
  <si>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</si>
  <si>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</si>
  <si>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</si>
  <si>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</si>
  <si>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 xml:space="preserve">Diğer Faiz Dışı Gelirler </t>
  </si>
  <si>
    <t xml:space="preserve">FAİZ DIŞI GİDERLER 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</si>
  <si>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</si>
  <si>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</si>
  <si>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</si>
  <si>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</si>
  <si>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</si>
  <si>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</si>
  <si>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</si>
  <si>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</si>
  <si>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G.</t>
  </si>
  <si>
    <t>Amortisman Giderleri</t>
  </si>
  <si>
    <t>H.</t>
  </si>
  <si>
    <t>Vergi ve Harçlar</t>
  </si>
  <si>
    <t>I.</t>
  </si>
  <si>
    <t>Olağanüstü Giderler</t>
  </si>
  <si>
    <t>J.</t>
  </si>
  <si>
    <t>Takipteki Alacaklar Provizyonu</t>
  </si>
  <si>
    <t>K.</t>
  </si>
  <si>
    <t xml:space="preserve">Diğer Provizyonlar </t>
  </si>
  <si>
    <t>L.</t>
  </si>
  <si>
    <t xml:space="preserve">Diğer Faiz Dışı Giderler </t>
  </si>
  <si>
    <t>NET FAİZ DIŞI GELİRLER [ IV - V ]</t>
  </si>
  <si>
    <t>VERGİ ÖNCESİ KÂR / ZARAR [ III + VI ]</t>
  </si>
  <si>
    <t>VERGİ PROVİZYONU</t>
  </si>
  <si>
    <t>NET KÂR / ZARAR [ VII - VIII ]</t>
  </si>
  <si>
    <t>VİYABANK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</si>
</sst>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\ _T_L_-;\-* #,##0\ _T_L_-;_-* &quot;-&quot;\ _T_L_-;_-@_-"/>
    <numFmt numFmtId="165" formatCode="_-* #,##0.00\ _T_L_-;\-* #,##0.00\ _T_L_-;_-* &quot;-&quot;??\ _T_L_-;_-@_-"/>
    <numFmt numFmtId="166" formatCode="#,##0;\(#,##0\)"/>
    <numFmt numFmtId="167" formatCode="[$-41F]mmmm\ yy;@"/>
    <numFmt numFmtId="168" formatCode="#,##0_ ;\-#,##0\ "/>
    <numFmt numFmtId="169" formatCode="0_ ;\-0\ "/>
    <numFmt numFmtId="170" formatCode="mmmm\-yy"/>
    <numFmt numFmtId="171" formatCode="#,##0\ &quot;Pts&quot;;[Red]\-#,##0\ &quot;Pts&quot;"/>
    <numFmt numFmtId="172" formatCode="_(&quot;N$&quot;* #,##0.00_);_(&quot;N$&quot;* \(#,##0.00\);_(&quot;N$&quot;* &quot;-&quot;??_);_(@_)"/>
    <numFmt numFmtId="173" formatCode="#,##0\ &quot;Pts&quot;;\-#,##0\ &quot;Pts&quot;"/>
    <numFmt numFmtId="174" formatCode="_(&quot;N$&quot;* #,##0_);_(&quot;N$&quot;* \(#,##0\);_(&quot;N$&quot;* &quot;-&quot;_);_(@_)"/>
    <numFmt numFmtId="175" formatCode="General_)"/>
    <numFmt numFmtId="176" formatCode="0.0000"/>
    <numFmt numFmtId="177" formatCode="0_)%;\(0\)%"/>
  </numFmts>
  <fonts count="23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MS Sans Serif"/>
    </font>
    <font>
      <sz val="12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MS Sans Serif"/>
    </font>
    <font>
      <sz val="12"/>
      <name val="Times New Roman Tur"/>
      <charset val="162"/>
    </font>
    <font>
      <b/>
      <sz val="12"/>
      <name val="Times New Roman Tur"/>
      <charset val="162"/>
    </font>
    <font>
      <b/>
      <sz val="12"/>
      <name val="MS Sans Serif"/>
    </font>
    <font>
      <sz val="10"/>
      <name val="MS Sans Serif"/>
      <family val="2"/>
      <charset val="162"/>
    </font>
    <font>
      <sz val="11"/>
      <name val="Times New Roman"/>
      <family val="1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Arial"/>
      <family val="2"/>
    </font>
    <font>
      <sz val="11"/>
      <color indexed="8"/>
      <name val="Calibri"/>
      <family val="2"/>
      <charset val="162"/>
    </font>
    <font>
      <b/>
      <sz val="16"/>
      <name val="Times New Roman"/>
      <family val="1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Courier"/>
      <family val="1"/>
      <charset val="162"/>
    </font>
    <font>
      <sz val="10"/>
      <name val="Lohit Hindi"/>
      <family val="2"/>
    </font>
    <font>
      <b/>
      <sz val="11"/>
      <name val="Arial"/>
      <family val="2"/>
    </font>
    <font>
      <b/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10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12"/>
      </bottom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 style="medium">
        <color indexed="12"/>
      </left>
      <right style="medium">
        <color indexed="12"/>
      </right>
      <top/>
      <bottom style="dotted">
        <color indexed="12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/>
      <right/>
      <top/>
      <bottom style="dotted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dotted">
        <color rgb="FF0000FF"/>
      </bottom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 style="double">
        <color indexed="39"/>
      </left>
      <right style="double">
        <color indexed="39"/>
      </right>
      <top/>
      <bottom style="dashed">
        <color indexed="64"/>
      </bottom>
      <diagonal/>
    </border>
    <border>
      <left style="double">
        <color indexed="39"/>
      </left>
      <right style="medium">
        <color indexed="12"/>
      </right>
      <top style="dotted">
        <color indexed="12"/>
      </top>
      <bottom style="dotted">
        <color rgb="FF0070C0"/>
      </bottom>
      <diagonal/>
    </border>
    <border>
      <left style="medium">
        <color indexed="12"/>
      </left>
      <right style="medium">
        <color indexed="12"/>
      </right>
      <top style="dotted">
        <color indexed="12"/>
      </top>
      <bottom style="dotted">
        <color rgb="FF0070C0"/>
      </bottom>
      <diagonal/>
    </border>
    <border>
      <left style="medium">
        <color indexed="48"/>
      </left>
      <right style="double">
        <color indexed="48"/>
      </right>
      <top/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 style="dashed">
        <color indexed="64"/>
      </bottom>
      <diagonal/>
    </border>
    <border>
      <left style="double">
        <color indexed="39"/>
      </left>
      <right style="medium">
        <color indexed="12"/>
      </right>
      <top style="dotted">
        <color rgb="FF0070C0"/>
      </top>
      <bottom style="dotted">
        <color rgb="FF0070C0"/>
      </bottom>
      <diagonal/>
    </border>
    <border>
      <left style="medium">
        <color indexed="12"/>
      </left>
      <right style="medium">
        <color indexed="12"/>
      </right>
      <top style="dotted">
        <color rgb="FF0070C0"/>
      </top>
      <bottom style="dotted">
        <color rgb="FF0070C0"/>
      </bottom>
      <diagonal/>
    </border>
    <border>
      <left style="double">
        <color indexed="39"/>
      </left>
      <right style="double">
        <color indexed="39"/>
      </right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double">
        <color indexed="39"/>
      </left>
      <right style="double">
        <color indexed="39"/>
      </right>
      <top style="dashDot">
        <color indexed="18"/>
      </top>
      <bottom style="dashDot">
        <color indexed="18"/>
      </bottom>
      <diagonal/>
    </border>
    <border>
      <left/>
      <right/>
      <top style="dashDot">
        <color indexed="18"/>
      </top>
      <bottom style="dashDot">
        <color indexed="18"/>
      </bottom>
      <diagonal/>
    </border>
    <border>
      <left style="medium">
        <color indexed="48"/>
      </left>
      <right style="medium">
        <color indexed="48"/>
      </right>
      <top style="dashDot">
        <color indexed="18"/>
      </top>
      <bottom style="dashDot">
        <color indexed="18"/>
      </bottom>
      <diagonal/>
    </border>
    <border>
      <left style="double">
        <color indexed="39"/>
      </left>
      <right style="double">
        <color indexed="39"/>
      </right>
      <top/>
      <bottom style="dotted">
        <color indexed="39"/>
      </bottom>
      <diagonal/>
    </border>
    <border>
      <left/>
      <right/>
      <top/>
      <bottom style="dotted">
        <color indexed="39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Dot">
        <color indexed="18"/>
      </top>
      <bottom style="dashDot">
        <color indexed="18"/>
      </bottom>
      <diagonal/>
    </border>
    <border>
      <left/>
      <right/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/>
      <right/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  <border>
      <left/>
      <right/>
      <top style="dashDot">
        <color indexed="6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 style="double">
        <color indexed="64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/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8">
    <xf numFmtId="167" fontId="0" fillId="0" borderId="0"/>
    <xf numFmtId="0" fontId="2" fillId="0" borderId="0"/>
    <xf numFmtId="166" fontId="9" fillId="0" borderId="0"/>
    <xf numFmtId="167" fontId="14" fillId="0" borderId="0"/>
    <xf numFmtId="167" fontId="14" fillId="0" borderId="0"/>
    <xf numFmtId="170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6" fillId="0" borderId="0" applyNumberFormat="0" applyFill="0" applyBorder="0" applyAlignment="0" applyProtection="0"/>
    <xf numFmtId="171" fontId="17" fillId="0" borderId="0" applyFill="0" applyBorder="0" applyProtection="0"/>
    <xf numFmtId="171" fontId="17" fillId="0" borderId="101" applyFill="0" applyProtection="0"/>
    <xf numFmtId="171" fontId="17" fillId="0" borderId="102" applyFill="0" applyProtection="0"/>
    <xf numFmtId="172" fontId="17" fillId="0" borderId="0" applyFill="0" applyBorder="0" applyProtection="0"/>
    <xf numFmtId="173" fontId="17" fillId="0" borderId="0" applyFill="0" applyBorder="0" applyProtection="0"/>
    <xf numFmtId="173" fontId="17" fillId="0" borderId="101" applyFill="0" applyProtection="0"/>
    <xf numFmtId="173" fontId="17" fillId="0" borderId="102" applyFill="0" applyProtection="0"/>
    <xf numFmtId="174" fontId="17" fillId="0" borderId="0" applyFill="0" applyBorder="0" applyProtection="0"/>
    <xf numFmtId="167" fontId="1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1" fillId="0" borderId="0"/>
    <xf numFmtId="0" fontId="1" fillId="0" borderId="0"/>
    <xf numFmtId="0" fontId="18" fillId="0" borderId="0"/>
    <xf numFmtId="0" fontId="1" fillId="0" borderId="0"/>
    <xf numFmtId="0" fontId="17" fillId="0" borderId="0"/>
    <xf numFmtId="175" fontId="19" fillId="0" borderId="0"/>
    <xf numFmtId="167" fontId="11" fillId="0" borderId="0"/>
    <xf numFmtId="175" fontId="19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7" fontId="11" fillId="0" borderId="0"/>
    <xf numFmtId="167" fontId="1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7" fillId="0" borderId="0"/>
    <xf numFmtId="176" fontId="19" fillId="0" borderId="0"/>
    <xf numFmtId="176" fontId="19" fillId="0" borderId="0"/>
    <xf numFmtId="176" fontId="19" fillId="0" borderId="0"/>
    <xf numFmtId="167" fontId="9" fillId="0" borderId="0"/>
    <xf numFmtId="167" fontId="9" fillId="0" borderId="0"/>
    <xf numFmtId="167" fontId="9" fillId="0" borderId="0"/>
    <xf numFmtId="177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175" fontId="22" fillId="0" borderId="0"/>
    <xf numFmtId="167" fontId="14" fillId="0" borderId="0"/>
    <xf numFmtId="164" fontId="11" fillId="0" borderId="0" applyFont="0" applyFill="0" applyBorder="0" applyAlignment="0" applyProtection="0"/>
  </cellStyleXfs>
  <cellXfs count="273">
    <xf numFmtId="167" fontId="0" fillId="0" borderId="0" xfId="0"/>
    <xf numFmtId="3" fontId="3" fillId="2" borderId="0" xfId="1" applyNumberFormat="1" applyFont="1" applyFill="1" applyProtection="1"/>
    <xf numFmtId="3" fontId="3" fillId="2" borderId="0" xfId="1" applyNumberFormat="1" applyFont="1" applyFill="1" applyAlignment="1" applyProtection="1"/>
    <xf numFmtId="3" fontId="4" fillId="2" borderId="0" xfId="1" applyNumberFormat="1" applyFont="1" applyFill="1" applyAlignment="1" applyProtection="1">
      <alignment horizontal="right"/>
    </xf>
    <xf numFmtId="3" fontId="5" fillId="2" borderId="0" xfId="1" applyNumberFormat="1" applyFont="1" applyFill="1" applyProtection="1"/>
    <xf numFmtId="3" fontId="3" fillId="2" borderId="1" xfId="1" applyNumberFormat="1" applyFont="1" applyFill="1" applyBorder="1" applyProtection="1"/>
    <xf numFmtId="3" fontId="3" fillId="2" borderId="2" xfId="1" applyNumberFormat="1" applyFont="1" applyFill="1" applyBorder="1" applyProtection="1"/>
    <xf numFmtId="3" fontId="3" fillId="2" borderId="2" xfId="1" applyNumberFormat="1" applyFont="1" applyFill="1" applyBorder="1" applyAlignment="1" applyProtection="1"/>
    <xf numFmtId="3" fontId="3" fillId="2" borderId="3" xfId="1" applyNumberFormat="1" applyFont="1" applyFill="1" applyBorder="1" applyProtection="1"/>
    <xf numFmtId="3" fontId="3" fillId="2" borderId="4" xfId="1" applyNumberFormat="1" applyFont="1" applyFill="1" applyBorder="1" applyProtection="1">
      <protection locked="0"/>
    </xf>
    <xf numFmtId="3" fontId="3" fillId="2" borderId="0" xfId="1" applyNumberFormat="1" applyFont="1" applyFill="1" applyBorder="1" applyProtection="1">
      <protection locked="0"/>
    </xf>
    <xf numFmtId="3" fontId="5" fillId="2" borderId="0" xfId="1" applyNumberFormat="1" applyFont="1" applyFill="1" applyProtection="1">
      <protection locked="0"/>
    </xf>
    <xf numFmtId="3" fontId="4" fillId="2" borderId="0" xfId="1" quotePrefix="1" applyNumberFormat="1" applyFont="1" applyFill="1" applyBorder="1" applyAlignment="1" applyProtection="1">
      <alignment horizontal="left"/>
      <protection locked="0"/>
    </xf>
    <xf numFmtId="3" fontId="3" fillId="2" borderId="0" xfId="1" applyNumberFormat="1" applyFont="1" applyFill="1" applyBorder="1" applyAlignment="1" applyProtection="1">
      <alignment vertical="top" wrapText="1"/>
      <protection locked="0"/>
    </xf>
    <xf numFmtId="3" fontId="3" fillId="2" borderId="5" xfId="1" applyNumberFormat="1" applyFont="1" applyFill="1" applyBorder="1" applyProtection="1"/>
    <xf numFmtId="3" fontId="3" fillId="2" borderId="4" xfId="1" applyNumberFormat="1" applyFont="1" applyFill="1" applyBorder="1" applyProtection="1"/>
    <xf numFmtId="3" fontId="3" fillId="2" borderId="0" xfId="1" applyNumberFormat="1" applyFont="1" applyFill="1" applyBorder="1" applyProtection="1"/>
    <xf numFmtId="3" fontId="4" fillId="2" borderId="0" xfId="1" quotePrefix="1" applyNumberFormat="1" applyFont="1" applyFill="1" applyBorder="1" applyAlignment="1" applyProtection="1">
      <alignment horizontal="left"/>
    </xf>
    <xf numFmtId="3" fontId="4" fillId="2" borderId="0" xfId="1" applyNumberFormat="1" applyFont="1" applyFill="1" applyBorder="1" applyProtection="1"/>
    <xf numFmtId="3" fontId="3" fillId="2" borderId="0" xfId="1" applyNumberFormat="1" applyFont="1" applyFill="1" applyBorder="1" applyAlignment="1" applyProtection="1"/>
    <xf numFmtId="3" fontId="3" fillId="2" borderId="0" xfId="1" applyNumberFormat="1" applyFont="1" applyFill="1" applyBorder="1" applyAlignment="1" applyProtection="1">
      <protection locked="0"/>
    </xf>
    <xf numFmtId="3" fontId="3" fillId="2" borderId="0" xfId="1" applyNumberFormat="1" applyFont="1" applyFill="1" applyBorder="1" applyAlignment="1" applyProtection="1">
      <alignment horizontal="center" vertical="top" wrapText="1"/>
      <protection locked="0"/>
    </xf>
    <xf numFmtId="14" fontId="7" fillId="2" borderId="0" xfId="1" applyNumberFormat="1" applyFont="1" applyFill="1" applyBorder="1" applyAlignment="1" applyProtection="1">
      <alignment horizontal="center" vertical="top" wrapText="1"/>
      <protection locked="0"/>
    </xf>
    <xf numFmtId="3" fontId="3" fillId="2" borderId="7" xfId="1" applyNumberFormat="1" applyFont="1" applyFill="1" applyBorder="1" applyProtection="1"/>
    <xf numFmtId="3" fontId="3" fillId="2" borderId="8" xfId="1" applyNumberFormat="1" applyFont="1" applyFill="1" applyBorder="1" applyProtection="1"/>
    <xf numFmtId="3" fontId="3" fillId="2" borderId="9" xfId="1" applyNumberFormat="1" applyFont="1" applyFill="1" applyBorder="1" applyAlignment="1" applyProtection="1">
      <alignment horizontal="center"/>
    </xf>
    <xf numFmtId="3" fontId="3" fillId="2" borderId="8" xfId="1" applyNumberFormat="1" applyFont="1" applyFill="1" applyBorder="1" applyAlignment="1" applyProtection="1">
      <alignment horizontal="center"/>
      <protection locked="0"/>
    </xf>
    <xf numFmtId="3" fontId="3" fillId="2" borderId="10" xfId="1" applyNumberFormat="1" applyFont="1" applyFill="1" applyBorder="1" applyAlignment="1" applyProtection="1">
      <alignment horizontal="center"/>
      <protection locked="0"/>
    </xf>
    <xf numFmtId="3" fontId="3" fillId="2" borderId="11" xfId="1" applyNumberFormat="1" applyFont="1" applyFill="1" applyBorder="1" applyAlignment="1" applyProtection="1">
      <alignment horizontal="center"/>
    </xf>
    <xf numFmtId="3" fontId="4" fillId="2" borderId="0" xfId="1" applyNumberFormat="1" applyFont="1" applyFill="1" applyProtection="1"/>
    <xf numFmtId="3" fontId="4" fillId="2" borderId="4" xfId="1" applyNumberFormat="1" applyFont="1" applyFill="1" applyBorder="1" applyProtection="1"/>
    <xf numFmtId="3" fontId="4" fillId="2" borderId="12" xfId="1" applyNumberFormat="1" applyFont="1" applyFill="1" applyBorder="1" applyAlignment="1" applyProtection="1">
      <alignment horizontal="center"/>
    </xf>
    <xf numFmtId="3" fontId="4" fillId="2" borderId="13" xfId="1" applyNumberFormat="1" applyFont="1" applyFill="1" applyBorder="1" applyProtection="1"/>
    <xf numFmtId="3" fontId="4" fillId="2" borderId="14" xfId="1" applyNumberFormat="1" applyFont="1" applyFill="1" applyBorder="1" applyProtection="1"/>
    <xf numFmtId="3" fontId="4" fillId="2" borderId="15" xfId="1" applyNumberFormat="1" applyFont="1" applyFill="1" applyBorder="1" applyProtection="1"/>
    <xf numFmtId="3" fontId="4" fillId="2" borderId="5" xfId="1" applyNumberFormat="1" applyFont="1" applyFill="1" applyBorder="1" applyProtection="1"/>
    <xf numFmtId="3" fontId="8" fillId="2" borderId="0" xfId="1" applyNumberFormat="1" applyFont="1" applyFill="1" applyProtection="1">
      <protection locked="0"/>
    </xf>
    <xf numFmtId="3" fontId="3" fillId="2" borderId="0" xfId="1" applyNumberFormat="1" applyFont="1" applyFill="1" applyBorder="1" applyAlignment="1" applyProtection="1">
      <alignment horizontal="center"/>
    </xf>
    <xf numFmtId="49" fontId="3" fillId="2" borderId="16" xfId="1" applyNumberFormat="1" applyFont="1" applyFill="1" applyBorder="1" applyAlignment="1" applyProtection="1">
      <alignment horizontal="center"/>
    </xf>
    <xf numFmtId="166" fontId="10" fillId="0" borderId="17" xfId="2" applyNumberFormat="1" applyFont="1" applyFill="1" applyBorder="1" applyProtection="1">
      <protection locked="0"/>
    </xf>
    <xf numFmtId="166" fontId="10" fillId="0" borderId="18" xfId="2" applyNumberFormat="1" applyFont="1" applyFill="1" applyBorder="1" applyProtection="1">
      <protection locked="0"/>
    </xf>
    <xf numFmtId="3" fontId="3" fillId="2" borderId="19" xfId="1" applyNumberFormat="1" applyFont="1" applyFill="1" applyBorder="1" applyProtection="1"/>
    <xf numFmtId="166" fontId="10" fillId="0" borderId="20" xfId="0" applyNumberFormat="1" applyFont="1" applyBorder="1" applyAlignment="1" applyProtection="1">
      <alignment horizontal="right"/>
      <protection locked="0"/>
    </xf>
    <xf numFmtId="166" fontId="10" fillId="0" borderId="21" xfId="0" applyNumberFormat="1" applyFont="1" applyBorder="1" applyAlignment="1" applyProtection="1">
      <alignment horizontal="right"/>
      <protection locked="0"/>
    </xf>
    <xf numFmtId="166" fontId="10" fillId="0" borderId="0" xfId="2" applyNumberFormat="1" applyFont="1" applyFill="1" applyBorder="1" applyProtection="1">
      <protection locked="0"/>
    </xf>
    <xf numFmtId="166" fontId="10" fillId="0" borderId="22" xfId="2" applyNumberFormat="1" applyFont="1" applyFill="1" applyBorder="1" applyProtection="1">
      <protection locked="0"/>
    </xf>
    <xf numFmtId="166" fontId="10" fillId="0" borderId="0" xfId="0" applyNumberFormat="1" applyFont="1" applyBorder="1" applyAlignment="1" applyProtection="1">
      <alignment horizontal="right"/>
      <protection locked="0"/>
    </xf>
    <xf numFmtId="166" fontId="10" fillId="0" borderId="23" xfId="0" applyNumberFormat="1" applyFont="1" applyBorder="1" applyAlignment="1" applyProtection="1">
      <alignment horizontal="right"/>
      <protection locked="0"/>
    </xf>
    <xf numFmtId="3" fontId="4" fillId="2" borderId="0" xfId="1" applyNumberFormat="1" applyFont="1" applyFill="1" applyBorder="1" applyAlignment="1" applyProtection="1">
      <alignment horizontal="left"/>
    </xf>
    <xf numFmtId="49" fontId="4" fillId="2" borderId="12" xfId="1" applyNumberFormat="1" applyFont="1" applyFill="1" applyBorder="1" applyAlignment="1" applyProtection="1">
      <alignment horizontal="center"/>
    </xf>
    <xf numFmtId="3" fontId="3" fillId="2" borderId="0" xfId="1" applyNumberFormat="1" applyFont="1" applyFill="1" applyBorder="1" applyAlignment="1" applyProtection="1">
      <alignment horizontal="left"/>
    </xf>
    <xf numFmtId="3" fontId="3" fillId="2" borderId="24" xfId="1" applyNumberFormat="1" applyFont="1" applyFill="1" applyBorder="1" applyProtection="1"/>
    <xf numFmtId="3" fontId="3" fillId="2" borderId="25" xfId="1" applyNumberFormat="1" applyFont="1" applyFill="1" applyBorder="1" applyProtection="1"/>
    <xf numFmtId="49" fontId="3" fillId="2" borderId="26" xfId="1" applyNumberFormat="1" applyFont="1" applyFill="1" applyBorder="1" applyAlignment="1" applyProtection="1">
      <alignment horizontal="center"/>
    </xf>
    <xf numFmtId="166" fontId="10" fillId="0" borderId="27" xfId="2" applyNumberFormat="1" applyFont="1" applyFill="1" applyBorder="1" applyProtection="1">
      <protection locked="0"/>
    </xf>
    <xf numFmtId="166" fontId="10" fillId="0" borderId="28" xfId="2" applyNumberFormat="1" applyFont="1" applyFill="1" applyBorder="1" applyProtection="1">
      <protection locked="0"/>
    </xf>
    <xf numFmtId="3" fontId="3" fillId="2" borderId="29" xfId="1" applyNumberFormat="1" applyFont="1" applyFill="1" applyBorder="1" applyProtection="1"/>
    <xf numFmtId="3" fontId="3" fillId="2" borderId="24" xfId="1" applyNumberFormat="1" applyFont="1" applyFill="1" applyBorder="1" applyProtection="1">
      <protection locked="0"/>
    </xf>
    <xf numFmtId="3" fontId="3" fillId="2" borderId="30" xfId="1" applyNumberFormat="1" applyFont="1" applyFill="1" applyBorder="1" applyProtection="1">
      <protection locked="0"/>
    </xf>
    <xf numFmtId="166" fontId="10" fillId="0" borderId="31" xfId="2" applyNumberFormat="1" applyFont="1" applyFill="1" applyBorder="1" applyProtection="1">
      <protection locked="0"/>
    </xf>
    <xf numFmtId="166" fontId="10" fillId="0" borderId="32" xfId="2" applyNumberFormat="1" applyFont="1" applyFill="1" applyBorder="1" applyProtection="1">
      <protection locked="0"/>
    </xf>
    <xf numFmtId="3" fontId="6" fillId="2" borderId="29" xfId="1" applyNumberFormat="1" applyFont="1" applyFill="1" applyBorder="1" applyProtection="1"/>
    <xf numFmtId="49" fontId="3" fillId="2" borderId="33" xfId="1" applyNumberFormat="1" applyFont="1" applyFill="1" applyBorder="1" applyAlignment="1" applyProtection="1">
      <alignment horizontal="center"/>
    </xf>
    <xf numFmtId="3" fontId="3" fillId="2" borderId="17" xfId="1" applyNumberFormat="1" applyFont="1" applyFill="1" applyBorder="1" applyProtection="1">
      <protection locked="0"/>
    </xf>
    <xf numFmtId="3" fontId="3" fillId="2" borderId="25" xfId="1" applyNumberFormat="1" applyFont="1" applyFill="1" applyBorder="1" applyProtection="1">
      <protection locked="0"/>
    </xf>
    <xf numFmtId="3" fontId="3" fillId="2" borderId="0" xfId="1" quotePrefix="1" applyNumberFormat="1" applyFont="1" applyFill="1" applyBorder="1" applyAlignment="1" applyProtection="1">
      <alignment horizontal="left"/>
    </xf>
    <xf numFmtId="3" fontId="3" fillId="2" borderId="17" xfId="1" applyNumberFormat="1" applyFont="1" applyFill="1" applyBorder="1" applyProtection="1"/>
    <xf numFmtId="49" fontId="3" fillId="2" borderId="34" xfId="1" applyNumberFormat="1" applyFont="1" applyFill="1" applyBorder="1" applyAlignment="1" applyProtection="1">
      <alignment horizontal="center"/>
    </xf>
    <xf numFmtId="3" fontId="3" fillId="2" borderId="35" xfId="1" applyNumberFormat="1" applyFont="1" applyFill="1" applyBorder="1" applyProtection="1">
      <protection locked="0"/>
    </xf>
    <xf numFmtId="49" fontId="3" fillId="2" borderId="36" xfId="1" applyNumberFormat="1" applyFont="1" applyFill="1" applyBorder="1" applyAlignment="1" applyProtection="1">
      <alignment horizontal="center"/>
    </xf>
    <xf numFmtId="3" fontId="3" fillId="2" borderId="37" xfId="1" applyNumberFormat="1" applyFont="1" applyFill="1" applyBorder="1" applyProtection="1">
      <protection locked="0"/>
    </xf>
    <xf numFmtId="3" fontId="3" fillId="2" borderId="38" xfId="1" applyNumberFormat="1" applyFont="1" applyFill="1" applyBorder="1" applyProtection="1">
      <protection locked="0"/>
    </xf>
    <xf numFmtId="49" fontId="3" fillId="2" borderId="39" xfId="1" applyNumberFormat="1" applyFont="1" applyFill="1" applyBorder="1" applyAlignment="1" applyProtection="1">
      <alignment horizontal="center"/>
    </xf>
    <xf numFmtId="3" fontId="3" fillId="2" borderId="40" xfId="1" applyNumberFormat="1" applyFont="1" applyFill="1" applyBorder="1" applyProtection="1"/>
    <xf numFmtId="3" fontId="3" fillId="2" borderId="0" xfId="1" quotePrefix="1" applyNumberFormat="1" applyFont="1" applyFill="1" applyBorder="1" applyAlignment="1" applyProtection="1">
      <alignment horizontal="center"/>
    </xf>
    <xf numFmtId="3" fontId="4" fillId="2" borderId="13" xfId="1" applyNumberFormat="1" applyFont="1" applyFill="1" applyBorder="1" applyProtection="1">
      <protection locked="0"/>
    </xf>
    <xf numFmtId="3" fontId="4" fillId="2" borderId="14" xfId="1" applyNumberFormat="1" applyFont="1" applyFill="1" applyBorder="1" applyProtection="1">
      <protection locked="0"/>
    </xf>
    <xf numFmtId="3" fontId="4" fillId="2" borderId="4" xfId="1" applyNumberFormat="1" applyFont="1" applyFill="1" applyBorder="1" applyAlignment="1" applyProtection="1">
      <alignment horizontal="left"/>
    </xf>
    <xf numFmtId="3" fontId="4" fillId="2" borderId="4" xfId="1" quotePrefix="1" applyNumberFormat="1" applyFont="1" applyFill="1" applyBorder="1" applyAlignment="1" applyProtection="1">
      <alignment horizontal="left"/>
    </xf>
    <xf numFmtId="3" fontId="3" fillId="2" borderId="41" xfId="1" applyNumberFormat="1" applyFont="1" applyFill="1" applyBorder="1" applyProtection="1"/>
    <xf numFmtId="3" fontId="4" fillId="2" borderId="42" xfId="1" applyNumberFormat="1" applyFont="1" applyFill="1" applyBorder="1" applyProtection="1"/>
    <xf numFmtId="3" fontId="4" fillId="2" borderId="43" xfId="1" quotePrefix="1" applyNumberFormat="1" applyFont="1" applyFill="1" applyBorder="1" applyAlignment="1" applyProtection="1">
      <alignment horizontal="left"/>
    </xf>
    <xf numFmtId="3" fontId="4" fillId="2" borderId="43" xfId="1" applyNumberFormat="1" applyFont="1" applyFill="1" applyBorder="1" applyProtection="1"/>
    <xf numFmtId="49" fontId="4" fillId="2" borderId="44" xfId="1" applyNumberFormat="1" applyFont="1" applyFill="1" applyBorder="1" applyAlignment="1" applyProtection="1">
      <alignment horizontal="center"/>
    </xf>
    <xf numFmtId="3" fontId="4" fillId="2" borderId="6" xfId="1" applyNumberFormat="1" applyFont="1" applyFill="1" applyBorder="1" applyProtection="1"/>
    <xf numFmtId="3" fontId="4" fillId="2" borderId="45" xfId="1" applyNumberFormat="1" applyFont="1" applyFill="1" applyBorder="1" applyProtection="1"/>
    <xf numFmtId="3" fontId="4" fillId="2" borderId="46" xfId="1" applyNumberFormat="1" applyFont="1" applyFill="1" applyBorder="1" applyProtection="1"/>
    <xf numFmtId="3" fontId="8" fillId="2" borderId="0" xfId="1" applyNumberFormat="1" applyFont="1" applyFill="1" applyProtection="1"/>
    <xf numFmtId="3" fontId="3" fillId="2" borderId="47" xfId="1" applyNumberFormat="1" applyFont="1" applyFill="1" applyBorder="1" applyProtection="1"/>
    <xf numFmtId="3" fontId="3" fillId="2" borderId="48" xfId="1" applyNumberFormat="1" applyFont="1" applyFill="1" applyBorder="1" applyAlignment="1" applyProtection="1">
      <alignment horizontal="left"/>
    </xf>
    <xf numFmtId="3" fontId="3" fillId="2" borderId="48" xfId="1" applyNumberFormat="1" applyFont="1" applyFill="1" applyBorder="1" applyProtection="1"/>
    <xf numFmtId="3" fontId="3" fillId="2" borderId="48" xfId="1" applyNumberFormat="1" applyFont="1" applyFill="1" applyBorder="1" applyAlignment="1" applyProtection="1"/>
    <xf numFmtId="3" fontId="3" fillId="2" borderId="49" xfId="1" applyNumberFormat="1" applyFont="1" applyFill="1" applyBorder="1" applyProtection="1"/>
    <xf numFmtId="3" fontId="5" fillId="2" borderId="0" xfId="1" applyNumberFormat="1" applyFont="1" applyFill="1" applyAlignment="1" applyProtection="1">
      <protection locked="0"/>
    </xf>
    <xf numFmtId="168" fontId="12" fillId="2" borderId="0" xfId="1" applyNumberFormat="1" applyFont="1" applyFill="1" applyBorder="1" applyProtection="1"/>
    <xf numFmtId="168" fontId="12" fillId="2" borderId="0" xfId="1" applyNumberFormat="1" applyFont="1" applyFill="1" applyProtection="1">
      <protection locked="0"/>
    </xf>
    <xf numFmtId="168" fontId="12" fillId="2" borderId="0" xfId="1" applyNumberFormat="1" applyFont="1" applyFill="1" applyAlignment="1" applyProtection="1">
      <alignment horizontal="center"/>
      <protection locked="0"/>
    </xf>
    <xf numFmtId="168" fontId="12" fillId="2" borderId="0" xfId="1" applyNumberFormat="1" applyFont="1" applyFill="1" applyProtection="1"/>
    <xf numFmtId="168" fontId="12" fillId="2" borderId="1" xfId="1" applyNumberFormat="1" applyFont="1" applyFill="1" applyBorder="1" applyProtection="1"/>
    <xf numFmtId="168" fontId="12" fillId="2" borderId="2" xfId="1" applyNumberFormat="1" applyFont="1" applyFill="1" applyBorder="1" applyAlignment="1" applyProtection="1">
      <alignment horizontal="left"/>
    </xf>
    <xf numFmtId="168" fontId="12" fillId="2" borderId="2" xfId="1" applyNumberFormat="1" applyFont="1" applyFill="1" applyBorder="1" applyProtection="1"/>
    <xf numFmtId="168" fontId="12" fillId="2" borderId="2" xfId="1" applyNumberFormat="1" applyFont="1" applyFill="1" applyBorder="1" applyAlignment="1" applyProtection="1">
      <alignment horizontal="center"/>
    </xf>
    <xf numFmtId="168" fontId="12" fillId="2" borderId="3" xfId="1" applyNumberFormat="1" applyFont="1" applyFill="1" applyBorder="1" applyProtection="1"/>
    <xf numFmtId="3" fontId="12" fillId="2" borderId="0" xfId="1" applyNumberFormat="1" applyFont="1" applyFill="1" applyProtection="1"/>
    <xf numFmtId="3" fontId="12" fillId="2" borderId="4" xfId="1" applyNumberFormat="1" applyFont="1" applyFill="1" applyBorder="1" applyProtection="1"/>
    <xf numFmtId="3" fontId="12" fillId="2" borderId="0" xfId="1" applyNumberFormat="1" applyFont="1" applyFill="1" applyBorder="1" applyProtection="1"/>
    <xf numFmtId="3" fontId="13" fillId="2" borderId="0" xfId="1" quotePrefix="1" applyNumberFormat="1" applyFont="1" applyFill="1" applyBorder="1" applyAlignment="1" applyProtection="1">
      <alignment horizontal="left"/>
    </xf>
    <xf numFmtId="3" fontId="12" fillId="2" borderId="0" xfId="1" applyNumberFormat="1" applyFont="1" applyFill="1" applyBorder="1" applyAlignment="1" applyProtection="1">
      <alignment vertical="top" wrapText="1"/>
    </xf>
    <xf numFmtId="3" fontId="12" fillId="2" borderId="5" xfId="1" applyNumberFormat="1" applyFont="1" applyFill="1" applyBorder="1" applyProtection="1"/>
    <xf numFmtId="3" fontId="12" fillId="2" borderId="0" xfId="1" applyNumberFormat="1" applyFont="1" applyFill="1" applyProtection="1">
      <protection locked="0"/>
    </xf>
    <xf numFmtId="3" fontId="13" fillId="2" borderId="0" xfId="1" applyNumberFormat="1" applyFont="1" applyFill="1" applyBorder="1" applyProtection="1"/>
    <xf numFmtId="168" fontId="12" fillId="2" borderId="4" xfId="1" applyNumberFormat="1" applyFont="1" applyFill="1" applyBorder="1" applyProtection="1"/>
    <xf numFmtId="168" fontId="12" fillId="2" borderId="0" xfId="1" applyNumberFormat="1" applyFont="1" applyFill="1" applyBorder="1" applyAlignment="1" applyProtection="1">
      <alignment horizontal="center"/>
    </xf>
    <xf numFmtId="168" fontId="12" fillId="2" borderId="5" xfId="1" applyNumberFormat="1" applyFont="1" applyFill="1" applyBorder="1" applyProtection="1"/>
    <xf numFmtId="14" fontId="13" fillId="2" borderId="0" xfId="1" applyNumberFormat="1" applyFont="1" applyFill="1" applyBorder="1" applyAlignment="1" applyProtection="1">
      <alignment horizontal="center" vertical="top" wrapText="1"/>
    </xf>
    <xf numFmtId="168" fontId="12" fillId="2" borderId="0" xfId="1" applyNumberFormat="1" applyFont="1" applyFill="1" applyBorder="1" applyAlignment="1" applyProtection="1">
      <alignment horizontal="center" vertical="top" wrapText="1"/>
    </xf>
    <xf numFmtId="168" fontId="12" fillId="2" borderId="7" xfId="1" applyNumberFormat="1" applyFont="1" applyFill="1" applyBorder="1" applyProtection="1"/>
    <xf numFmtId="168" fontId="12" fillId="2" borderId="8" xfId="1" applyNumberFormat="1" applyFont="1" applyFill="1" applyBorder="1" applyAlignment="1" applyProtection="1">
      <alignment horizontal="left"/>
    </xf>
    <xf numFmtId="168" fontId="12" fillId="2" borderId="8" xfId="1" applyNumberFormat="1" applyFont="1" applyFill="1" applyBorder="1" applyProtection="1"/>
    <xf numFmtId="168" fontId="12" fillId="2" borderId="50" xfId="1" applyNumberFormat="1" applyFont="1" applyFill="1" applyBorder="1" applyProtection="1"/>
    <xf numFmtId="168" fontId="12" fillId="2" borderId="50" xfId="1" applyNumberFormat="1" applyFont="1" applyFill="1" applyBorder="1" applyAlignment="1" applyProtection="1">
      <alignment horizontal="center"/>
    </xf>
    <xf numFmtId="168" fontId="12" fillId="2" borderId="51" xfId="1" applyNumberFormat="1" applyFont="1" applyFill="1" applyBorder="1" applyAlignment="1" applyProtection="1">
      <alignment horizontal="center"/>
    </xf>
    <xf numFmtId="168" fontId="12" fillId="2" borderId="8" xfId="1" applyNumberFormat="1" applyFont="1" applyFill="1" applyBorder="1" applyAlignment="1" applyProtection="1">
      <alignment horizontal="center"/>
    </xf>
    <xf numFmtId="168" fontId="12" fillId="2" borderId="52" xfId="1" applyNumberFormat="1" applyFont="1" applyFill="1" applyBorder="1" applyAlignment="1" applyProtection="1">
      <alignment horizontal="center"/>
    </xf>
    <xf numFmtId="168" fontId="13" fillId="2" borderId="0" xfId="1" applyNumberFormat="1" applyFont="1" applyFill="1" applyBorder="1" applyProtection="1"/>
    <xf numFmtId="168" fontId="13" fillId="2" borderId="4" xfId="1" applyNumberFormat="1" applyFont="1" applyFill="1" applyBorder="1" applyProtection="1"/>
    <xf numFmtId="49" fontId="13" fillId="2" borderId="53" xfId="1" applyNumberFormat="1" applyFont="1" applyFill="1" applyBorder="1" applyAlignment="1" applyProtection="1">
      <alignment horizontal="center"/>
    </xf>
    <xf numFmtId="168" fontId="13" fillId="2" borderId="53" xfId="1" applyNumberFormat="1" applyFont="1" applyFill="1" applyBorder="1" applyProtection="1"/>
    <xf numFmtId="168" fontId="13" fillId="2" borderId="13" xfId="1" applyNumberFormat="1" applyFont="1" applyFill="1" applyBorder="1" applyProtection="1"/>
    <xf numFmtId="168" fontId="13" fillId="2" borderId="54" xfId="1" applyNumberFormat="1" applyFont="1" applyFill="1" applyBorder="1" applyProtection="1"/>
    <xf numFmtId="168" fontId="13" fillId="2" borderId="5" xfId="1" applyNumberFormat="1" applyFont="1" applyFill="1" applyBorder="1" applyProtection="1"/>
    <xf numFmtId="168" fontId="13" fillId="2" borderId="0" xfId="1" applyNumberFormat="1" applyFont="1" applyFill="1" applyProtection="1">
      <protection locked="0"/>
    </xf>
    <xf numFmtId="49" fontId="12" fillId="2" borderId="55" xfId="1" applyNumberFormat="1" applyFont="1" applyFill="1" applyBorder="1" applyAlignment="1" applyProtection="1">
      <alignment horizontal="center"/>
    </xf>
    <xf numFmtId="168" fontId="12" fillId="2" borderId="55" xfId="1" applyNumberFormat="1" applyFont="1" applyFill="1" applyBorder="1" applyProtection="1">
      <protection locked="0"/>
    </xf>
    <xf numFmtId="168" fontId="12" fillId="2" borderId="17" xfId="1" applyNumberFormat="1" applyFont="1" applyFill="1" applyBorder="1" applyProtection="1">
      <protection locked="0"/>
    </xf>
    <xf numFmtId="168" fontId="12" fillId="2" borderId="56" xfId="1" applyNumberFormat="1" applyFont="1" applyFill="1" applyBorder="1" applyProtection="1"/>
    <xf numFmtId="168" fontId="12" fillId="2" borderId="0" xfId="1" quotePrefix="1" applyNumberFormat="1" applyFont="1" applyFill="1" applyBorder="1" applyAlignment="1" applyProtection="1">
      <alignment horizontal="left"/>
    </xf>
    <xf numFmtId="168" fontId="13" fillId="2" borderId="0" xfId="1" applyNumberFormat="1" applyFont="1" applyFill="1" applyBorder="1" applyAlignment="1" applyProtection="1">
      <alignment horizontal="left"/>
    </xf>
    <xf numFmtId="49" fontId="13" fillId="2" borderId="57" xfId="1" applyNumberFormat="1" applyFont="1" applyFill="1" applyBorder="1" applyAlignment="1" applyProtection="1">
      <alignment horizontal="center"/>
    </xf>
    <xf numFmtId="168" fontId="13" fillId="2" borderId="57" xfId="1" applyNumberFormat="1" applyFont="1" applyFill="1" applyBorder="1" applyProtection="1">
      <protection locked="0"/>
    </xf>
    <xf numFmtId="168" fontId="13" fillId="2" borderId="58" xfId="1" applyNumberFormat="1" applyFont="1" applyFill="1" applyBorder="1" applyProtection="1">
      <protection locked="0"/>
    </xf>
    <xf numFmtId="168" fontId="13" fillId="2" borderId="59" xfId="1" applyNumberFormat="1" applyFont="1" applyFill="1" applyBorder="1" applyProtection="1"/>
    <xf numFmtId="49" fontId="13" fillId="2" borderId="60" xfId="1" applyNumberFormat="1" applyFont="1" applyFill="1" applyBorder="1" applyAlignment="1" applyProtection="1">
      <alignment horizontal="center"/>
    </xf>
    <xf numFmtId="168" fontId="13" fillId="2" borderId="60" xfId="1" applyNumberFormat="1" applyFont="1" applyFill="1" applyBorder="1" applyProtection="1"/>
    <xf numFmtId="168" fontId="13" fillId="2" borderId="61" xfId="1" applyNumberFormat="1" applyFont="1" applyFill="1" applyBorder="1" applyProtection="1"/>
    <xf numFmtId="168" fontId="13" fillId="2" borderId="62" xfId="1" applyNumberFormat="1" applyFont="1" applyFill="1" applyBorder="1" applyProtection="1"/>
    <xf numFmtId="168" fontId="12" fillId="2" borderId="55" xfId="1" applyNumberFormat="1" applyFont="1" applyFill="1" applyBorder="1" applyProtection="1"/>
    <xf numFmtId="168" fontId="12" fillId="2" borderId="17" xfId="1" applyNumberFormat="1" applyFont="1" applyFill="1" applyBorder="1" applyProtection="1"/>
    <xf numFmtId="168" fontId="12" fillId="2" borderId="0" xfId="1" applyNumberFormat="1" applyFont="1" applyFill="1" applyBorder="1" applyAlignment="1" applyProtection="1">
      <alignment horizontal="left"/>
    </xf>
    <xf numFmtId="49" fontId="12" fillId="2" borderId="63" xfId="1" applyNumberFormat="1" applyFont="1" applyFill="1" applyBorder="1" applyAlignment="1" applyProtection="1">
      <alignment horizontal="center"/>
    </xf>
    <xf numFmtId="168" fontId="12" fillId="2" borderId="64" xfId="1" applyNumberFormat="1" applyFont="1" applyFill="1" applyBorder="1" applyProtection="1">
      <protection locked="0"/>
    </xf>
    <xf numFmtId="168" fontId="12" fillId="2" borderId="37" xfId="1" applyNumberFormat="1" applyFont="1" applyFill="1" applyBorder="1" applyProtection="1">
      <protection locked="0"/>
    </xf>
    <xf numFmtId="168" fontId="12" fillId="2" borderId="65" xfId="1" applyNumberFormat="1" applyFont="1" applyFill="1" applyBorder="1" applyProtection="1"/>
    <xf numFmtId="49" fontId="12" fillId="2" borderId="64" xfId="1" applyNumberFormat="1" applyFont="1" applyFill="1" applyBorder="1" applyAlignment="1" applyProtection="1">
      <alignment horizontal="center"/>
    </xf>
    <xf numFmtId="168" fontId="12" fillId="2" borderId="66" xfId="1" applyNumberFormat="1" applyFont="1" applyFill="1" applyBorder="1" applyProtection="1"/>
    <xf numFmtId="168" fontId="13" fillId="2" borderId="53" xfId="1" applyNumberFormat="1" applyFont="1" applyFill="1" applyBorder="1" applyProtection="1">
      <protection locked="0"/>
    </xf>
    <xf numFmtId="168" fontId="13" fillId="2" borderId="13" xfId="1" applyNumberFormat="1" applyFont="1" applyFill="1" applyBorder="1" applyProtection="1">
      <protection locked="0"/>
    </xf>
    <xf numFmtId="168" fontId="13" fillId="2" borderId="0" xfId="1" quotePrefix="1" applyNumberFormat="1" applyFont="1" applyFill="1" applyBorder="1" applyAlignment="1" applyProtection="1">
      <alignment horizontal="left"/>
    </xf>
    <xf numFmtId="168" fontId="12" fillId="2" borderId="63" xfId="1" applyNumberFormat="1" applyFont="1" applyFill="1" applyBorder="1" applyProtection="1">
      <protection locked="0"/>
    </xf>
    <xf numFmtId="168" fontId="12" fillId="2" borderId="67" xfId="1" applyNumberFormat="1" applyFont="1" applyFill="1" applyBorder="1" applyProtection="1">
      <protection locked="0"/>
    </xf>
    <xf numFmtId="49" fontId="12" fillId="2" borderId="68" xfId="1" applyNumberFormat="1" applyFont="1" applyFill="1" applyBorder="1" applyAlignment="1" applyProtection="1">
      <alignment horizontal="center"/>
    </xf>
    <xf numFmtId="168" fontId="12" fillId="2" borderId="68" xfId="1" applyNumberFormat="1" applyFont="1" applyFill="1" applyBorder="1" applyProtection="1">
      <protection locked="0"/>
    </xf>
    <xf numFmtId="168" fontId="12" fillId="2" borderId="69" xfId="1" applyNumberFormat="1" applyFont="1" applyFill="1" applyBorder="1" applyProtection="1">
      <protection locked="0"/>
    </xf>
    <xf numFmtId="49" fontId="12" fillId="2" borderId="70" xfId="1" applyNumberFormat="1" applyFont="1" applyFill="1" applyBorder="1" applyAlignment="1" applyProtection="1">
      <alignment horizontal="center"/>
    </xf>
    <xf numFmtId="168" fontId="12" fillId="2" borderId="70" xfId="1" applyNumberFormat="1" applyFont="1" applyFill="1" applyBorder="1" applyProtection="1">
      <protection locked="0"/>
    </xf>
    <xf numFmtId="168" fontId="12" fillId="2" borderId="71" xfId="1" applyNumberFormat="1" applyFont="1" applyFill="1" applyBorder="1" applyProtection="1">
      <protection locked="0"/>
    </xf>
    <xf numFmtId="168" fontId="12" fillId="2" borderId="0" xfId="1" quotePrefix="1" applyNumberFormat="1" applyFont="1" applyFill="1" applyBorder="1" applyAlignment="1" applyProtection="1">
      <alignment horizontal="center"/>
    </xf>
    <xf numFmtId="49" fontId="12" fillId="2" borderId="72" xfId="1" applyNumberFormat="1" applyFont="1" applyFill="1" applyBorder="1" applyAlignment="1" applyProtection="1">
      <alignment horizontal="center"/>
    </xf>
    <xf numFmtId="168" fontId="12" fillId="2" borderId="72" xfId="1" applyNumberFormat="1" applyFont="1" applyFill="1" applyBorder="1" applyProtection="1">
      <protection locked="0"/>
    </xf>
    <xf numFmtId="168" fontId="12" fillId="2" borderId="0" xfId="1" applyNumberFormat="1" applyFont="1" applyFill="1" applyBorder="1" applyProtection="1">
      <protection locked="0"/>
    </xf>
    <xf numFmtId="168" fontId="12" fillId="2" borderId="73" xfId="1" applyNumberFormat="1" applyFont="1" applyFill="1" applyBorder="1" applyProtection="1"/>
    <xf numFmtId="49" fontId="13" fillId="2" borderId="74" xfId="1" applyNumberFormat="1" applyFont="1" applyFill="1" applyBorder="1" applyAlignment="1" applyProtection="1">
      <alignment horizontal="center"/>
    </xf>
    <xf numFmtId="168" fontId="13" fillId="2" borderId="74" xfId="1" applyNumberFormat="1" applyFont="1" applyFill="1" applyBorder="1" applyProtection="1"/>
    <xf numFmtId="168" fontId="13" fillId="2" borderId="6" xfId="1" applyNumberFormat="1" applyFont="1" applyFill="1" applyBorder="1" applyProtection="1"/>
    <xf numFmtId="168" fontId="13" fillId="2" borderId="75" xfId="1" applyNumberFormat="1" applyFont="1" applyFill="1" applyBorder="1" applyProtection="1"/>
    <xf numFmtId="168" fontId="12" fillId="2" borderId="76" xfId="1" applyNumberFormat="1" applyFont="1" applyFill="1" applyBorder="1" applyProtection="1"/>
    <xf numFmtId="49" fontId="12" fillId="2" borderId="53" xfId="1" applyNumberFormat="1" applyFont="1" applyFill="1" applyBorder="1" applyAlignment="1" applyProtection="1">
      <alignment horizontal="center"/>
    </xf>
    <xf numFmtId="168" fontId="12" fillId="2" borderId="53" xfId="1" applyNumberFormat="1" applyFont="1" applyFill="1" applyBorder="1" applyProtection="1">
      <protection locked="0"/>
    </xf>
    <xf numFmtId="168" fontId="12" fillId="2" borderId="13" xfId="1" applyNumberFormat="1" applyFont="1" applyFill="1" applyBorder="1" applyProtection="1">
      <protection locked="0"/>
    </xf>
    <xf numFmtId="168" fontId="12" fillId="2" borderId="54" xfId="1" applyNumberFormat="1" applyFont="1" applyFill="1" applyBorder="1" applyProtection="1"/>
    <xf numFmtId="168" fontId="12" fillId="2" borderId="77" xfId="1" applyNumberFormat="1" applyFont="1" applyFill="1" applyBorder="1" applyProtection="1">
      <protection locked="0"/>
    </xf>
    <xf numFmtId="168" fontId="12" fillId="2" borderId="78" xfId="1" applyNumberFormat="1" applyFont="1" applyFill="1" applyBorder="1" applyProtection="1"/>
    <xf numFmtId="168" fontId="13" fillId="2" borderId="79" xfId="1" applyNumberFormat="1" applyFont="1" applyFill="1" applyBorder="1" applyProtection="1"/>
    <xf numFmtId="168" fontId="13" fillId="2" borderId="6" xfId="1" applyNumberFormat="1" applyFont="1" applyFill="1" applyBorder="1" applyAlignment="1" applyProtection="1">
      <alignment horizontal="left"/>
    </xf>
    <xf numFmtId="168" fontId="13" fillId="2" borderId="80" xfId="1" applyNumberFormat="1" applyFont="1" applyFill="1" applyBorder="1" applyProtection="1"/>
    <xf numFmtId="169" fontId="13" fillId="2" borderId="74" xfId="1" applyNumberFormat="1" applyFont="1" applyFill="1" applyBorder="1" applyAlignment="1" applyProtection="1">
      <alignment horizontal="center"/>
    </xf>
    <xf numFmtId="168" fontId="13" fillId="2" borderId="81" xfId="1" applyNumberFormat="1" applyFont="1" applyFill="1" applyBorder="1" applyProtection="1"/>
    <xf numFmtId="168" fontId="13" fillId="2" borderId="0" xfId="1" applyNumberFormat="1" applyFont="1" applyFill="1" applyProtection="1"/>
    <xf numFmtId="168" fontId="12" fillId="2" borderId="47" xfId="1" applyNumberFormat="1" applyFont="1" applyFill="1" applyBorder="1" applyProtection="1"/>
    <xf numFmtId="168" fontId="12" fillId="2" borderId="48" xfId="1" applyNumberFormat="1" applyFont="1" applyFill="1" applyBorder="1" applyAlignment="1" applyProtection="1">
      <alignment horizontal="left"/>
    </xf>
    <xf numFmtId="168" fontId="12" fillId="2" borderId="48" xfId="1" applyNumberFormat="1" applyFont="1" applyFill="1" applyBorder="1" applyProtection="1"/>
    <xf numFmtId="168" fontId="12" fillId="2" borderId="48" xfId="1" applyNumberFormat="1" applyFont="1" applyFill="1" applyBorder="1" applyAlignment="1" applyProtection="1">
      <alignment horizontal="center"/>
    </xf>
    <xf numFmtId="168" fontId="12" fillId="2" borderId="49" xfId="1" applyNumberFormat="1" applyFont="1" applyFill="1" applyBorder="1" applyProtection="1"/>
    <xf numFmtId="0" fontId="12" fillId="2" borderId="0" xfId="1" applyFont="1" applyFill="1" applyProtection="1">
      <protection locked="0"/>
    </xf>
    <xf numFmtId="0" fontId="13" fillId="2" borderId="0" xfId="1" applyFont="1" applyFill="1" applyProtection="1"/>
    <xf numFmtId="0" fontId="12" fillId="2" borderId="0" xfId="1" applyFont="1" applyFill="1" applyProtection="1"/>
    <xf numFmtId="49" fontId="12" fillId="2" borderId="0" xfId="1" applyNumberFormat="1" applyFont="1" applyFill="1" applyAlignment="1" applyProtection="1">
      <alignment horizontal="center"/>
    </xf>
    <xf numFmtId="0" fontId="13" fillId="2" borderId="48" xfId="1" applyFont="1" applyFill="1" applyBorder="1" applyAlignment="1" applyProtection="1">
      <alignment horizontal="right"/>
      <protection locked="0"/>
    </xf>
    <xf numFmtId="0" fontId="13" fillId="3" borderId="1" xfId="1" applyFont="1" applyFill="1" applyBorder="1" applyProtection="1"/>
    <xf numFmtId="0" fontId="12" fillId="3" borderId="2" xfId="1" applyFont="1" applyFill="1" applyBorder="1" applyAlignment="1" applyProtection="1">
      <alignment horizontal="left"/>
    </xf>
    <xf numFmtId="0" fontId="12" fillId="3" borderId="2" xfId="1" applyFont="1" applyFill="1" applyBorder="1" applyProtection="1"/>
    <xf numFmtId="49" fontId="12" fillId="3" borderId="2" xfId="1" applyNumberFormat="1" applyFont="1" applyFill="1" applyBorder="1" applyAlignment="1" applyProtection="1">
      <alignment horizontal="center"/>
    </xf>
    <xf numFmtId="168" fontId="12" fillId="3" borderId="2" xfId="1" applyNumberFormat="1" applyFont="1" applyFill="1" applyBorder="1" applyProtection="1">
      <protection locked="0"/>
    </xf>
    <xf numFmtId="168" fontId="13" fillId="3" borderId="2" xfId="1" applyNumberFormat="1" applyFont="1" applyFill="1" applyBorder="1" applyAlignment="1" applyProtection="1">
      <alignment horizontal="right"/>
      <protection locked="0"/>
    </xf>
    <xf numFmtId="0" fontId="12" fillId="3" borderId="3" xfId="1" applyFont="1" applyFill="1" applyBorder="1" applyProtection="1">
      <protection locked="0"/>
    </xf>
    <xf numFmtId="0" fontId="13" fillId="2" borderId="1" xfId="1" applyFont="1" applyFill="1" applyBorder="1" applyProtection="1"/>
    <xf numFmtId="0" fontId="12" fillId="2" borderId="2" xfId="1" applyFont="1" applyFill="1" applyBorder="1" applyProtection="1"/>
    <xf numFmtId="49" fontId="12" fillId="2" borderId="2" xfId="1" applyNumberFormat="1" applyFont="1" applyFill="1" applyBorder="1" applyAlignment="1" applyProtection="1">
      <alignment horizontal="center"/>
    </xf>
    <xf numFmtId="168" fontId="12" fillId="2" borderId="2" xfId="1" applyNumberFormat="1" applyFont="1" applyFill="1" applyBorder="1" applyProtection="1">
      <protection locked="0"/>
    </xf>
    <xf numFmtId="0" fontId="12" fillId="2" borderId="3" xfId="1" applyFont="1" applyFill="1" applyBorder="1" applyProtection="1">
      <protection locked="0"/>
    </xf>
    <xf numFmtId="0" fontId="12" fillId="2" borderId="5" xfId="1" applyFont="1" applyFill="1" applyBorder="1" applyProtection="1">
      <protection locked="0"/>
    </xf>
    <xf numFmtId="0" fontId="13" fillId="2" borderId="4" xfId="1" applyFont="1" applyFill="1" applyBorder="1" applyProtection="1"/>
    <xf numFmtId="0" fontId="12" fillId="2" borderId="0" xfId="1" applyFont="1" applyFill="1" applyBorder="1" applyProtection="1"/>
    <xf numFmtId="0" fontId="12" fillId="2" borderId="0" xfId="1" applyFont="1" applyFill="1" applyAlignment="1" applyProtection="1">
      <alignment wrapText="1"/>
    </xf>
    <xf numFmtId="49" fontId="13" fillId="2" borderId="0" xfId="1" applyNumberFormat="1" applyFont="1" applyFill="1" applyBorder="1" applyAlignment="1" applyProtection="1">
      <alignment horizontal="center"/>
    </xf>
    <xf numFmtId="49" fontId="12" fillId="2" borderId="0" xfId="1" applyNumberFormat="1" applyFont="1" applyFill="1" applyBorder="1" applyAlignment="1" applyProtection="1">
      <alignment horizontal="center"/>
    </xf>
    <xf numFmtId="168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5" xfId="1" applyFont="1" applyFill="1" applyBorder="1" applyAlignment="1" applyProtection="1">
      <alignment horizontal="center"/>
      <protection locked="0"/>
    </xf>
    <xf numFmtId="0" fontId="13" fillId="2" borderId="0" xfId="1" applyFont="1" applyFill="1" applyBorder="1" applyProtection="1"/>
    <xf numFmtId="49" fontId="12" fillId="2" borderId="82" xfId="1" applyNumberFormat="1" applyFont="1" applyFill="1" applyBorder="1" applyAlignment="1" applyProtection="1">
      <alignment horizontal="center"/>
    </xf>
    <xf numFmtId="168" fontId="12" fillId="2" borderId="82" xfId="1" applyNumberFormat="1" applyFont="1" applyFill="1" applyBorder="1" applyAlignment="1" applyProtection="1">
      <alignment horizontal="center"/>
      <protection locked="0"/>
    </xf>
    <xf numFmtId="49" fontId="12" fillId="2" borderId="83" xfId="1" applyNumberFormat="1" applyFont="1" applyFill="1" applyBorder="1" applyAlignment="1" applyProtection="1">
      <alignment horizontal="center"/>
    </xf>
    <xf numFmtId="168" fontId="13" fillId="2" borderId="84" xfId="1" applyNumberFormat="1" applyFont="1" applyFill="1" applyBorder="1" applyProtection="1"/>
    <xf numFmtId="0" fontId="12" fillId="2" borderId="0" xfId="1" applyFont="1" applyFill="1" applyBorder="1" applyAlignment="1" applyProtection="1">
      <alignment horizontal="center"/>
    </xf>
    <xf numFmtId="49" fontId="12" fillId="2" borderId="85" xfId="1" applyNumberFormat="1" applyFont="1" applyFill="1" applyBorder="1" applyAlignment="1" applyProtection="1">
      <alignment horizontal="center"/>
    </xf>
    <xf numFmtId="168" fontId="13" fillId="2" borderId="86" xfId="1" applyNumberFormat="1" applyFont="1" applyFill="1" applyBorder="1" applyProtection="1"/>
    <xf numFmtId="0" fontId="12" fillId="2" borderId="0" xfId="1" applyFont="1" applyFill="1" applyBorder="1" applyAlignment="1" applyProtection="1">
      <alignment horizontal="left"/>
    </xf>
    <xf numFmtId="49" fontId="12" fillId="2" borderId="87" xfId="1" applyNumberFormat="1" applyFont="1" applyFill="1" applyBorder="1" applyAlignment="1" applyProtection="1">
      <alignment horizontal="center"/>
    </xf>
    <xf numFmtId="168" fontId="13" fillId="2" borderId="88" xfId="1" applyNumberFormat="1" applyFont="1" applyFill="1" applyBorder="1" applyProtection="1"/>
    <xf numFmtId="49" fontId="12" fillId="2" borderId="89" xfId="1" applyNumberFormat="1" applyFont="1" applyFill="1" applyBorder="1" applyAlignment="1" applyProtection="1">
      <alignment horizontal="center"/>
    </xf>
    <xf numFmtId="168" fontId="12" fillId="2" borderId="90" xfId="1" applyNumberFormat="1" applyFont="1" applyFill="1" applyBorder="1" applyProtection="1">
      <protection locked="0"/>
    </xf>
    <xf numFmtId="0" fontId="12" fillId="2" borderId="0" xfId="1" quotePrefix="1" applyFont="1" applyFill="1" applyBorder="1" applyAlignment="1" applyProtection="1">
      <alignment horizontal="left"/>
    </xf>
    <xf numFmtId="168" fontId="13" fillId="2" borderId="88" xfId="1" applyNumberFormat="1" applyFont="1" applyFill="1" applyBorder="1" applyProtection="1">
      <protection locked="0"/>
    </xf>
    <xf numFmtId="168" fontId="13" fillId="2" borderId="86" xfId="1" applyNumberFormat="1" applyFont="1" applyFill="1" applyBorder="1" applyProtection="1">
      <protection locked="0"/>
    </xf>
    <xf numFmtId="168" fontId="12" fillId="2" borderId="88" xfId="1" applyNumberFormat="1" applyFont="1" applyFill="1" applyBorder="1" applyProtection="1">
      <protection locked="0"/>
    </xf>
    <xf numFmtId="49" fontId="12" fillId="2" borderId="91" xfId="1" applyNumberFormat="1" applyFont="1" applyFill="1" applyBorder="1" applyAlignment="1" applyProtection="1">
      <alignment horizontal="center"/>
    </xf>
    <xf numFmtId="168" fontId="12" fillId="2" borderId="92" xfId="1" applyNumberFormat="1" applyFont="1" applyFill="1" applyBorder="1" applyProtection="1">
      <protection locked="0"/>
    </xf>
    <xf numFmtId="0" fontId="13" fillId="2" borderId="4" xfId="1" quotePrefix="1" applyFont="1" applyFill="1" applyBorder="1" applyAlignment="1" applyProtection="1">
      <alignment horizontal="left"/>
    </xf>
    <xf numFmtId="0" fontId="13" fillId="2" borderId="0" xfId="1" quotePrefix="1" applyFont="1" applyFill="1" applyBorder="1" applyAlignment="1" applyProtection="1">
      <alignment horizontal="left"/>
    </xf>
    <xf numFmtId="168" fontId="12" fillId="2" borderId="91" xfId="1" applyNumberFormat="1" applyFont="1" applyFill="1" applyBorder="1" applyProtection="1">
      <protection locked="0"/>
    </xf>
    <xf numFmtId="0" fontId="13" fillId="2" borderId="0" xfId="1" applyFont="1" applyFill="1" applyBorder="1" applyAlignment="1" applyProtection="1">
      <alignment horizontal="left"/>
    </xf>
    <xf numFmtId="49" fontId="12" fillId="2" borderId="93" xfId="1" applyNumberFormat="1" applyFont="1" applyFill="1" applyBorder="1" applyAlignment="1" applyProtection="1">
      <alignment horizontal="center"/>
    </xf>
    <xf numFmtId="168" fontId="13" fillId="2" borderId="94" xfId="1" applyNumberFormat="1" applyFont="1" applyFill="1" applyBorder="1" applyProtection="1"/>
    <xf numFmtId="168" fontId="13" fillId="2" borderId="93" xfId="1" applyNumberFormat="1" applyFont="1" applyFill="1" applyBorder="1" applyProtection="1"/>
    <xf numFmtId="168" fontId="13" fillId="2" borderId="84" xfId="1" applyNumberFormat="1" applyFont="1" applyFill="1" applyBorder="1" applyProtection="1">
      <protection locked="0"/>
    </xf>
    <xf numFmtId="49" fontId="12" fillId="2" borderId="95" xfId="1" applyNumberFormat="1" applyFont="1" applyFill="1" applyBorder="1" applyAlignment="1" applyProtection="1">
      <alignment horizontal="center"/>
    </xf>
    <xf numFmtId="168" fontId="12" fillId="2" borderId="96" xfId="1" applyNumberFormat="1" applyFont="1" applyFill="1" applyBorder="1" applyProtection="1">
      <protection locked="0"/>
    </xf>
    <xf numFmtId="0" fontId="12" fillId="2" borderId="97" xfId="1" applyFont="1" applyFill="1" applyBorder="1" applyProtection="1">
      <protection locked="0"/>
    </xf>
    <xf numFmtId="168" fontId="12" fillId="2" borderId="0" xfId="1" applyNumberFormat="1" applyFont="1" applyFill="1" applyBorder="1" applyAlignment="1" applyProtection="1">
      <alignment horizontal="center"/>
      <protection locked="0"/>
    </xf>
    <xf numFmtId="0" fontId="13" fillId="3" borderId="98" xfId="1" applyFont="1" applyFill="1" applyBorder="1" applyProtection="1"/>
    <xf numFmtId="0" fontId="12" fillId="3" borderId="99" xfId="1" applyFont="1" applyFill="1" applyBorder="1" applyAlignment="1" applyProtection="1">
      <alignment horizontal="left"/>
    </xf>
    <xf numFmtId="0" fontId="12" fillId="3" borderId="99" xfId="1" applyFont="1" applyFill="1" applyBorder="1" applyProtection="1"/>
    <xf numFmtId="49" fontId="12" fillId="3" borderId="99" xfId="1" applyNumberFormat="1" applyFont="1" applyFill="1" applyBorder="1" applyAlignment="1" applyProtection="1">
      <alignment horizontal="center"/>
    </xf>
    <xf numFmtId="168" fontId="12" fillId="3" borderId="99" xfId="1" applyNumberFormat="1" applyFont="1" applyFill="1" applyBorder="1" applyProtection="1">
      <protection locked="0"/>
    </xf>
    <xf numFmtId="0" fontId="12" fillId="3" borderId="100" xfId="1" applyFont="1" applyFill="1" applyBorder="1" applyProtection="1">
      <protection locked="0"/>
    </xf>
    <xf numFmtId="0" fontId="12" fillId="2" borderId="0" xfId="1" applyFont="1" applyFill="1" applyAlignment="1" applyProtection="1">
      <alignment horizontal="left"/>
    </xf>
    <xf numFmtId="0" fontId="12" fillId="2" borderId="0" xfId="1" applyFont="1" applyFill="1" applyBorder="1" applyProtection="1">
      <protection locked="0"/>
    </xf>
    <xf numFmtId="3" fontId="7" fillId="2" borderId="0" xfId="1" applyNumberFormat="1" applyFont="1" applyFill="1" applyBorder="1" applyAlignment="1" applyProtection="1">
      <alignment horizontal="center" wrapText="1"/>
    </xf>
    <xf numFmtId="0" fontId="2" fillId="0" borderId="0" xfId="1" applyAlignment="1" applyProtection="1">
      <alignment horizontal="center" wrapText="1"/>
    </xf>
    <xf numFmtId="3" fontId="3" fillId="2" borderId="6" xfId="1" applyNumberFormat="1" applyFont="1" applyFill="1" applyBorder="1" applyAlignment="1" applyProtection="1">
      <alignment horizontal="left" wrapText="1"/>
    </xf>
    <xf numFmtId="0" fontId="2" fillId="0" borderId="6" xfId="1" applyBorder="1" applyAlignment="1">
      <alignment horizontal="left" wrapText="1"/>
    </xf>
    <xf numFmtId="3" fontId="4" fillId="2" borderId="0" xfId="1" applyNumberFormat="1" applyFont="1" applyFill="1" applyBorder="1" applyAlignment="1" applyProtection="1">
      <alignment horizontal="center"/>
      <protection locked="0"/>
    </xf>
    <xf numFmtId="3" fontId="4" fillId="2" borderId="0" xfId="1" applyNumberFormat="1" applyFont="1" applyFill="1" applyBorder="1" applyAlignment="1" applyProtection="1">
      <alignment horizontal="center"/>
    </xf>
    <xf numFmtId="3" fontId="6" fillId="2" borderId="0" xfId="1" applyNumberFormat="1" applyFont="1" applyFill="1" applyBorder="1" applyAlignment="1" applyProtection="1">
      <alignment horizontal="center"/>
    </xf>
    <xf numFmtId="0" fontId="2" fillId="0" borderId="0" xfId="1" applyAlignment="1">
      <alignment horizontal="center" wrapText="1"/>
    </xf>
    <xf numFmtId="168" fontId="13" fillId="2" borderId="0" xfId="1" applyNumberFormat="1" applyFont="1" applyFill="1" applyBorder="1" applyAlignment="1" applyProtection="1">
      <alignment horizontal="center" wrapText="1"/>
    </xf>
    <xf numFmtId="168" fontId="12" fillId="2" borderId="6" xfId="1" applyNumberFormat="1" applyFont="1" applyFill="1" applyBorder="1" applyAlignment="1" applyProtection="1">
      <alignment horizontal="left" wrapText="1"/>
    </xf>
    <xf numFmtId="3" fontId="13" fillId="2" borderId="0" xfId="1" applyNumberFormat="1" applyFont="1" applyFill="1" applyBorder="1" applyAlignment="1" applyProtection="1">
      <alignment horizontal="center"/>
    </xf>
    <xf numFmtId="3" fontId="12" fillId="2" borderId="0" xfId="1" applyNumberFormat="1" applyFont="1" applyFill="1" applyBorder="1" applyAlignment="1" applyProtection="1">
      <alignment horizontal="center"/>
    </xf>
    <xf numFmtId="3" fontId="13" fillId="2" borderId="0" xfId="1" applyNumberFormat="1" applyFont="1" applyFill="1" applyBorder="1" applyAlignment="1" applyProtection="1">
      <alignment horizontal="center"/>
      <protection locked="0"/>
    </xf>
    <xf numFmtId="0" fontId="13" fillId="2" borderId="0" xfId="1" applyFont="1" applyFill="1" applyBorder="1" applyAlignment="1" applyProtection="1">
      <alignment horizontal="center"/>
      <protection locked="0"/>
    </xf>
    <xf numFmtId="0" fontId="13" fillId="2" borderId="0" xfId="1" applyFont="1" applyFill="1" applyBorder="1" applyAlignment="1" applyProtection="1">
      <alignment horizontal="center"/>
    </xf>
    <xf numFmtId="0" fontId="12" fillId="2" borderId="0" xfId="1" applyFont="1" applyFill="1" applyBorder="1" applyAlignment="1" applyProtection="1">
      <alignment horizontal="center"/>
    </xf>
  </cellXfs>
  <cellStyles count="68">
    <cellStyle name="_OptimabankOffshore_VD4_2007" xfId="3"/>
    <cellStyle name="_Viyabank-VD4_2007" xfId="4"/>
    <cellStyle name="Comma [0] 2" xfId="5"/>
    <cellStyle name="Comma 2" xfId="6"/>
    <cellStyle name="Comma 2 2" xfId="7"/>
    <cellStyle name="Comma 3" xfId="8"/>
    <cellStyle name="Comma 4" xfId="9"/>
    <cellStyle name="Company Name" xfId="10"/>
    <cellStyle name="Credit" xfId="11"/>
    <cellStyle name="Credit subtotal" xfId="12"/>
    <cellStyle name="Credit Total" xfId="13"/>
    <cellStyle name="Credit_AFM Konsolide Mali Tablolar 2000" xfId="14"/>
    <cellStyle name="Debit" xfId="15"/>
    <cellStyle name="Debit subtotal" xfId="16"/>
    <cellStyle name="Debit Total" xfId="17"/>
    <cellStyle name="Debit_AFM Konsolide Mali Tablolar 2000" xfId="18"/>
    <cellStyle name="Normal" xfId="0" builtinId="0"/>
    <cellStyle name="Normal 10" xfId="19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27"/>
    <cellStyle name="Normal 19" xfId="28"/>
    <cellStyle name="Normal 2" xfId="29"/>
    <cellStyle name="Normal 2 2" xfId="30"/>
    <cellStyle name="Normal 2 3" xfId="31"/>
    <cellStyle name="Normal 20" xfId="32"/>
    <cellStyle name="Normal 21" xfId="33"/>
    <cellStyle name="Normal 22" xfId="34"/>
    <cellStyle name="Normal 23" xfId="35"/>
    <cellStyle name="Normal 24" xfId="1"/>
    <cellStyle name="Normal 3" xfId="36"/>
    <cellStyle name="Normal 3 2" xfId="37"/>
    <cellStyle name="Normal 4" xfId="38"/>
    <cellStyle name="Normal 4 2" xfId="39"/>
    <cellStyle name="Normal 5" xfId="40"/>
    <cellStyle name="Normal 5 2" xfId="41"/>
    <cellStyle name="Normal 5 2 2" xfId="42"/>
    <cellStyle name="Normal 5 3" xfId="43"/>
    <cellStyle name="Normal 5 3 2" xfId="44"/>
    <cellStyle name="Normal 5 4" xfId="45"/>
    <cellStyle name="Normal 5 4 2" xfId="46"/>
    <cellStyle name="Normal 5 5" xfId="47"/>
    <cellStyle name="Normal 5 5 2" xfId="48"/>
    <cellStyle name="Normal 5 6" xfId="49"/>
    <cellStyle name="Normal 5 6 2" xfId="50"/>
    <cellStyle name="Normal 5 7" xfId="51"/>
    <cellStyle name="Normal 6" xfId="52"/>
    <cellStyle name="Normal 7" xfId="53"/>
    <cellStyle name="Normal 7 2" xfId="54"/>
    <cellStyle name="Normal 7 3" xfId="55"/>
    <cellStyle name="Normal 8" xfId="56"/>
    <cellStyle name="Normal 9" xfId="2"/>
    <cellStyle name="Normal 9 2" xfId="57"/>
    <cellStyle name="Normal 9 3" xfId="58"/>
    <cellStyle name="Percent %" xfId="59"/>
    <cellStyle name="Percent 2" xfId="60"/>
    <cellStyle name="Percent 2 2" xfId="61"/>
    <cellStyle name="Percent 3" xfId="62"/>
    <cellStyle name="Percent 4" xfId="63"/>
    <cellStyle name="Percent 5" xfId="64"/>
    <cellStyle name="s" xfId="65"/>
    <cellStyle name="Style 1" xfId="66"/>
    <cellStyle name="Virgül [0]_Aylık Mizan" xfId="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MAL%20&#304;&#350;C&#304;EL\A%20KMLSCL\2FR\AYSONU&#304;&#350;LEMLER&#304;YEN&#304;\2017%20AYSONU%20&#304;&#350;LEMLER&#304;\AYSONU%20&#304;&#350;LEMLER&#304;%202017%20ARALIK\V&#304;YABANK%20AYSONU%20&#304;&#350;LEMLER&#304;%202017%20ARALIK%205%20NC&#3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&#304;YA%20BANK%20YIL%20SONU%20KAR%20ZARAR%20M&#304;ZAN%20SON\2.ARALIK%2017%20B&#304;LAN&#19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LAR"/>
      <sheetName val="MİZAN"/>
      <sheetName val="ÜRÜN VERİMLİLİK"/>
      <sheetName val="KREDİLER RAPORU"/>
      <sheetName val="KREDİLER 2 NCİ"/>
      <sheetName val="TİCARİ K Z "/>
      <sheetName val="K Z TL YP"/>
      <sheetName val="Sayfa1"/>
      <sheetName val="HSPLM"/>
      <sheetName val="MEVDUATLAR DEĞİŞİM"/>
      <sheetName val="HESAPLAMALAR"/>
      <sheetName val="MALİTABLO"/>
      <sheetName val="MALİTABLO İNG"/>
      <sheetName val="MENKUL LEF"/>
      <sheetName val="MENKUL GİR"/>
      <sheetName val="KARŞILIKLAR"/>
      <sheetName val="VERGİ TABLOSU"/>
      <sheetName val="VHT"/>
      <sheetName val="GRAP"/>
      <sheetName val="MUHTELİF HESAPLAMALAR"/>
      <sheetName val="TMSF"/>
      <sheetName val="BİLGİ"/>
      <sheetName val="VT"/>
      <sheetName val="RAP"/>
      <sheetName val="YAZIŞMALAR"/>
      <sheetName val="AKT"/>
      <sheetName val="PAS"/>
      <sheetName val="KZ"/>
      <sheetName val="MBA"/>
      <sheetName val="MBP"/>
      <sheetName val="MBKZ"/>
      <sheetName val="BL100A"/>
      <sheetName val="KZ100A"/>
      <sheetName val="BANKALARMS100A"/>
      <sheetName val="MS100A"/>
      <sheetName val="MS101A"/>
      <sheetName val="MB100A"/>
      <sheetName val="KR100A"/>
      <sheetName val="KR101A"/>
      <sheetName val="KR102A"/>
      <sheetName val="KR103A"/>
      <sheetName val="KR105U-3AY"/>
      <sheetName val="IS100A"/>
      <sheetName val="EK100A"/>
      <sheetName val="MV100A"/>
      <sheetName val="KA100A"/>
      <sheetName val="OZ100Y-YILLIK"/>
      <sheetName val="HS100U-3AY"/>
      <sheetName val="LR100A"/>
      <sheetName val="GM100A"/>
      <sheetName val="Sheet1"/>
      <sheetName val="VADELER2"/>
      <sheetName val="VADELER"/>
      <sheetName val="MEVNAZHS"/>
      <sheetName val="MKCİNS"/>
      <sheetName val="TUTULANDÖVİZ"/>
      <sheetName val="TD"/>
      <sheetName val="DÖVİZEFEKTİFCETVELİ"/>
      <sheetName val="KREDİVEAVANSLAR"/>
      <sheetName val="DİĞERAP"/>
      <sheetName val="BİLANÇODÖKÜM"/>
      <sheetName val="SY100A"/>
      <sheetName val="KURRİSKİAC (2)"/>
      <sheetName val="KURRİSKİAC"/>
      <sheetName val="POZİSYONCETVELİ1"/>
      <sheetName val="POZİSYONCETVELİ2"/>
      <sheetName val="DÖVİZPOZİSYON"/>
      <sheetName val="MEVDUATYAPI"/>
      <sheetName val="MEVDUATTRL"/>
      <sheetName val="MEVDUATPB"/>
      <sheetName val="BANKALARYAZI"/>
      <sheetName val="BÜYÜKKREDİLER"/>
      <sheetName val="YENİ"/>
      <sheetName val="YKC1"/>
      <sheetName val="YKC2"/>
      <sheetName val="YKC3"/>
      <sheetName val="YKCMİZAN"/>
      <sheetName val="CETVEL1"/>
      <sheetName val="CETVEL2"/>
      <sheetName val="CETVEL3"/>
      <sheetName val="TABLO1"/>
    </sheetNames>
    <sheetDataSet>
      <sheetData sheetId="0"/>
      <sheetData sheetId="1">
        <row r="5">
          <cell r="H5">
            <v>505264.38759999996</v>
          </cell>
          <cell r="IL5">
            <v>431946.95</v>
          </cell>
        </row>
        <row r="6">
          <cell r="IL6">
            <v>0</v>
          </cell>
        </row>
        <row r="12">
          <cell r="IL12">
            <v>0</v>
          </cell>
        </row>
        <row r="15">
          <cell r="IL15">
            <v>0</v>
          </cell>
        </row>
        <row r="25">
          <cell r="IL25">
            <v>1037680.05</v>
          </cell>
        </row>
        <row r="32">
          <cell r="IL32">
            <v>782.01</v>
          </cell>
        </row>
        <row r="43">
          <cell r="IL43">
            <v>12430.53</v>
          </cell>
        </row>
        <row r="50">
          <cell r="IL50">
            <v>0</v>
          </cell>
        </row>
        <row r="57">
          <cell r="IL57">
            <v>851168.02</v>
          </cell>
        </row>
        <row r="104">
          <cell r="IL104">
            <v>0</v>
          </cell>
        </row>
        <row r="107">
          <cell r="IL107">
            <v>0</v>
          </cell>
        </row>
        <row r="108">
          <cell r="IL108">
            <v>0</v>
          </cell>
        </row>
        <row r="111">
          <cell r="IL111">
            <v>13173454.690000001</v>
          </cell>
        </row>
        <row r="144">
          <cell r="IL144">
            <v>0</v>
          </cell>
        </row>
        <row r="157">
          <cell r="IL157">
            <v>0</v>
          </cell>
        </row>
        <row r="164">
          <cell r="IL164">
            <v>0</v>
          </cell>
        </row>
        <row r="171">
          <cell r="IL171">
            <v>0</v>
          </cell>
        </row>
        <row r="184">
          <cell r="IL184">
            <v>0</v>
          </cell>
        </row>
        <row r="204">
          <cell r="IL204">
            <v>0</v>
          </cell>
        </row>
        <row r="224">
          <cell r="IL224">
            <v>0</v>
          </cell>
        </row>
        <row r="248">
          <cell r="IL248">
            <v>21359568.209999997</v>
          </cell>
        </row>
        <row r="319">
          <cell r="IL319">
            <v>0</v>
          </cell>
        </row>
        <row r="351">
          <cell r="IL351">
            <v>0</v>
          </cell>
        </row>
        <row r="356">
          <cell r="IL356">
            <v>0</v>
          </cell>
        </row>
        <row r="371">
          <cell r="IL371">
            <v>0</v>
          </cell>
        </row>
        <row r="386">
          <cell r="IL386">
            <v>0</v>
          </cell>
        </row>
        <row r="391">
          <cell r="IL391">
            <v>0</v>
          </cell>
        </row>
        <row r="396">
          <cell r="IL396">
            <v>0</v>
          </cell>
        </row>
        <row r="401">
          <cell r="IL401">
            <v>0</v>
          </cell>
        </row>
        <row r="406">
          <cell r="IL406">
            <v>0</v>
          </cell>
        </row>
        <row r="419">
          <cell r="IL419">
            <v>16319946.880000001</v>
          </cell>
        </row>
        <row r="456">
          <cell r="IL456">
            <v>0</v>
          </cell>
        </row>
        <row r="471">
          <cell r="IL471">
            <v>0</v>
          </cell>
        </row>
        <row r="476">
          <cell r="IL476">
            <v>0</v>
          </cell>
        </row>
        <row r="491">
          <cell r="IL491">
            <v>0</v>
          </cell>
        </row>
        <row r="506">
          <cell r="IL506">
            <v>0</v>
          </cell>
        </row>
        <row r="552">
          <cell r="IL552">
            <v>0</v>
          </cell>
        </row>
        <row r="599">
          <cell r="IL599">
            <v>0</v>
          </cell>
        </row>
        <row r="640">
          <cell r="IL640">
            <v>0</v>
          </cell>
        </row>
        <row r="681">
          <cell r="IL681">
            <v>0</v>
          </cell>
        </row>
        <row r="722">
          <cell r="IL722">
            <v>10746.17</v>
          </cell>
        </row>
        <row r="759">
          <cell r="IL759">
            <v>0</v>
          </cell>
        </row>
        <row r="802">
          <cell r="IL802">
            <v>0</v>
          </cell>
        </row>
        <row r="845">
          <cell r="IL845">
            <v>39452665.210000001</v>
          </cell>
        </row>
        <row r="888">
          <cell r="IL888">
            <v>39452665.210000001</v>
          </cell>
        </row>
        <row r="939">
          <cell r="IL939">
            <v>394192</v>
          </cell>
        </row>
        <row r="947">
          <cell r="IL947">
            <v>180435.08</v>
          </cell>
        </row>
        <row r="973">
          <cell r="IL973">
            <v>36869.97</v>
          </cell>
        </row>
        <row r="974">
          <cell r="IL974">
            <v>0</v>
          </cell>
        </row>
        <row r="975">
          <cell r="IL975">
            <v>0</v>
          </cell>
        </row>
        <row r="976">
          <cell r="IL976">
            <v>0</v>
          </cell>
        </row>
        <row r="977">
          <cell r="IL977">
            <v>0</v>
          </cell>
        </row>
        <row r="978">
          <cell r="IL978">
            <v>0</v>
          </cell>
        </row>
        <row r="982">
          <cell r="IL982">
            <v>0</v>
          </cell>
        </row>
        <row r="986">
          <cell r="IL986">
            <v>0</v>
          </cell>
        </row>
        <row r="990">
          <cell r="IL990">
            <v>0</v>
          </cell>
        </row>
        <row r="994">
          <cell r="IL994">
            <v>0</v>
          </cell>
        </row>
        <row r="998">
          <cell r="IL998">
            <v>127999.9</v>
          </cell>
        </row>
        <row r="1002">
          <cell r="IL1002">
            <v>0</v>
          </cell>
        </row>
        <row r="1007">
          <cell r="IL1007">
            <v>0</v>
          </cell>
        </row>
        <row r="1011">
          <cell r="IL1011">
            <v>0</v>
          </cell>
        </row>
        <row r="1015">
          <cell r="IL1015">
            <v>0</v>
          </cell>
        </row>
        <row r="1019">
          <cell r="IL1019">
            <v>0</v>
          </cell>
        </row>
        <row r="1023">
          <cell r="IL1023">
            <v>0</v>
          </cell>
        </row>
        <row r="1027">
          <cell r="IL1027">
            <v>0</v>
          </cell>
        </row>
        <row r="1031">
          <cell r="IL1031">
            <v>0</v>
          </cell>
        </row>
        <row r="1033">
          <cell r="IL1033">
            <v>0</v>
          </cell>
        </row>
        <row r="1037">
          <cell r="IL1037">
            <v>0</v>
          </cell>
        </row>
        <row r="1041">
          <cell r="IL1041">
            <v>0</v>
          </cell>
        </row>
        <row r="1047">
          <cell r="IL1047">
            <v>0</v>
          </cell>
        </row>
        <row r="1048">
          <cell r="IL1048">
            <v>0</v>
          </cell>
        </row>
        <row r="1049">
          <cell r="IL1049">
            <v>0</v>
          </cell>
        </row>
        <row r="1050">
          <cell r="IL1050">
            <v>1607581.02</v>
          </cell>
        </row>
        <row r="1057">
          <cell r="IL1057">
            <v>1357761.63</v>
          </cell>
        </row>
        <row r="1065">
          <cell r="IL1065">
            <v>1078392.51</v>
          </cell>
        </row>
        <row r="1067">
          <cell r="IL1067">
            <v>1098731.83</v>
          </cell>
        </row>
        <row r="1073">
          <cell r="IL1073">
            <v>123190.42</v>
          </cell>
        </row>
        <row r="1074">
          <cell r="IL1074">
            <v>923330.95</v>
          </cell>
        </row>
        <row r="1075">
          <cell r="IL1075">
            <v>0</v>
          </cell>
        </row>
        <row r="1076">
          <cell r="IL1076">
            <v>0</v>
          </cell>
        </row>
        <row r="1077">
          <cell r="IL1077">
            <v>0</v>
          </cell>
        </row>
        <row r="1080">
          <cell r="IL1080">
            <v>26791.75</v>
          </cell>
        </row>
        <row r="1081">
          <cell r="IL1081">
            <v>36750.980000000003</v>
          </cell>
        </row>
        <row r="1088">
          <cell r="IL1088">
            <v>169851.87</v>
          </cell>
        </row>
        <row r="1123">
          <cell r="IL1123">
            <v>324041.67</v>
          </cell>
        </row>
        <row r="1146">
          <cell r="IL1146">
            <v>0</v>
          </cell>
        </row>
        <row r="1150">
          <cell r="IL1150">
            <v>0</v>
          </cell>
        </row>
        <row r="1758">
          <cell r="IL1758">
            <v>362863.05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P"/>
      <sheetName val="PL "/>
      <sheetName val="DEVL.PLNM.ÖRG."/>
      <sheetName val="BÜYÜK KRD.G.NAK."/>
      <sheetName val="Vergi_12"/>
      <sheetName val="OZ100Y"/>
      <sheetName val="KİRA STPJ.YOOOOK."/>
      <sheetName val="100 KRD."/>
      <sheetName val="mali rap.mevd."/>
      <sheetName val="KUR.VE GEL.VERG.HS."/>
      <sheetName val="mali rap.diğ."/>
      <sheetName val="bsiv.2"/>
      <sheetName val="bsiv.1"/>
      <sheetName val="STOPAJ SON"/>
      <sheetName val="STOPAJ VERG."/>
      <sheetName val="D.AKTİF.D.PASİF"/>
      <sheetName val="KRD.ve KAYNAK DÖK.DETAY"/>
      <sheetName val="SON RİSK TABLOSU"/>
      <sheetName val="RİSK RAPORU"/>
      <sheetName val="mizan"/>
      <sheetName val="MİZ DÖV"/>
      <sheetName val="KRD.DÖK.28.02.14 (2)"/>
      <sheetName val="KRD.DÖK.28.02.14"/>
      <sheetName val="KRD.DÖK.28.02.14 ESKİ"/>
      <sheetName val="MEVD.KARŞ.DÖK."/>
      <sheetName val="EKİM 17"/>
      <sheetName val="31.12.17"/>
      <sheetName val="KRD.SEK.GÖRE DAĞILIMI"/>
      <sheetName val="Y.BÜYÜK KRD.RAP."/>
      <sheetName val="büy.krd."/>
      <sheetName val="KR104A"/>
      <sheetName val="KS100A"/>
      <sheetName val="MS100A"/>
      <sheetName val="MD100A"/>
      <sheetName val="TMSFIF_CeTVeL"/>
      <sheetName val="HeSaP"/>
      <sheetName val="TMSF FİŞİ"/>
      <sheetName val="L.ŞA TMSF"/>
      <sheetName val="G.NE TMSF."/>
      <sheetName val="TMSFİF"/>
      <sheetName val="PR102A"/>
      <sheetName val="PR103A"/>
      <sheetName val="ÖR.PR204A"/>
      <sheetName val="PR105A"/>
      <sheetName val="PR105A ÇLIŞ"/>
      <sheetName val="PR105A ÖR"/>
      <sheetName val="PR204A"/>
      <sheetName val="PR104A"/>
      <sheetName val="PR100 TL"/>
      <sheetName val="PR100$"/>
      <sheetName val="PR100 STG"/>
      <sheetName val="PR101A"/>
      <sheetName val="RAS.3"/>
      <sheetName val="RAS.2"/>
      <sheetName val="RAS.1"/>
      <sheetName val="MUNZ.HS."/>
      <sheetName val="CETVEL1 ŞUB.17"/>
      <sheetName val="CETVEL2 ŞUB.17"/>
      <sheetName val="CETVEL3 ŞUB.17"/>
      <sheetName val="TABLO1 ŞUB.17"/>
      <sheetName val="CETVEL1 (YENİ)"/>
      <sheetName val="CETVEL2 (YENİ)"/>
      <sheetName val="CETVEL3 (YENİ)"/>
      <sheetName val="TABLO1 YENİ"/>
      <sheetName val="CETVEL1mze gid."/>
      <sheetName val="CETVEL2 mze gid."/>
      <sheetName val="CETVEL1"/>
      <sheetName val="CETVEL2"/>
      <sheetName val="EK-YİBM"/>
      <sheetName val="CETVEL1 (2)"/>
      <sheetName val="CETVEL3 (mze gid."/>
      <sheetName val="CETVEL3"/>
      <sheetName val="176TC.KKTC"/>
      <sheetName val="176 karş."/>
      <sheetName val="176 TAIYI KARŞILIKLAR (3)"/>
      <sheetName val="176 TAIYI KARŞILIKLAR"/>
      <sheetName val="KAN.TAK"/>
      <sheetName val="KA100A"/>
      <sheetName val="OR100Y (2)"/>
      <sheetName val="MALİ RAP.RİSK AĞ."/>
      <sheetName val="KO100A"/>
      <sheetName val="149-20160700-BL100A"/>
      <sheetName val="SY300A"/>
      <sheetName val="aktif"/>
      <sheetName val="pasif"/>
      <sheetName val="kar"/>
      <sheetName val="RASYOLAR"/>
      <sheetName val="mev"/>
      <sheetName val="MZ.BANK.YIL SONU"/>
      <sheetName val="kredi"/>
      <sheetName val="döv"/>
      <sheetName val="$ BANKA VERGİ D"/>
      <sheetName val="döv.tas"/>
      <sheetName val="$ BANKA"/>
      <sheetName val="d.akt.d.pas"/>
      <sheetName val="MEV1"/>
      <sheetName val="KRD2"/>
      <sheetName val="krd.gen.karş. (L.ŞA)"/>
      <sheetName val="krd.gen.karş. (G.NE)"/>
      <sheetName val="krd.gen.karş.KONS."/>
      <sheetName val="disbo"/>
      <sheetName val="D.PLAN1"/>
      <sheetName val="D.PLAN 2"/>
      <sheetName val="tmsf"/>
      <sheetName val="Sheet1"/>
      <sheetName val="FAİZ GEL.VE KRD. (TGA YOK) (2)"/>
      <sheetName val="FAİZ GEL.VE KRD. (TGA YOK)"/>
      <sheetName val="FAİZ ORAN.ÇİZ."/>
      <sheetName val="FAİZ GEL.VE KRD.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43100</v>
          </cell>
        </row>
        <row r="14">
          <cell r="G14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>
        <row r="5">
          <cell r="C5">
            <v>431.94695000000002</v>
          </cell>
        </row>
        <row r="8">
          <cell r="C8">
            <v>505.26438999999999</v>
          </cell>
        </row>
        <row r="18">
          <cell r="C18">
            <v>3999.2855800000002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zoomScale="75" zoomScaleNormal="75" workbookViewId="0">
      <selection activeCell="M9" sqref="M9"/>
    </sheetView>
  </sheetViews>
  <sheetFormatPr defaultRowHeight="15.75"/>
  <cols>
    <col min="1" max="1" width="3.5703125" style="4" customWidth="1"/>
    <col min="2" max="5" width="9.140625" style="11"/>
    <col min="6" max="6" width="45.140625" style="11" customWidth="1"/>
    <col min="7" max="7" width="13" style="93" customWidth="1"/>
    <col min="8" max="9" width="22" style="11" customWidth="1"/>
    <col min="10" max="10" width="22.140625" style="11" customWidth="1"/>
    <col min="11" max="11" width="22.28515625" style="11" customWidth="1"/>
    <col min="12" max="12" width="22" style="11" customWidth="1"/>
    <col min="13" max="13" width="20.7109375" style="11" customWidth="1"/>
    <col min="14" max="14" width="6.85546875" style="4" customWidth="1"/>
    <col min="15" max="15" width="9.140625" style="11"/>
    <col min="16" max="16" width="13" style="11" bestFit="1" customWidth="1"/>
    <col min="17" max="256" width="9.140625" style="11"/>
    <col min="257" max="257" width="3.5703125" style="11" customWidth="1"/>
    <col min="258" max="261" width="9.140625" style="11"/>
    <col min="262" max="262" width="45.140625" style="11" customWidth="1"/>
    <col min="263" max="263" width="13" style="11" customWidth="1"/>
    <col min="264" max="265" width="22" style="11" customWidth="1"/>
    <col min="266" max="266" width="22.140625" style="11" customWidth="1"/>
    <col min="267" max="267" width="22.28515625" style="11" customWidth="1"/>
    <col min="268" max="268" width="22" style="11" customWidth="1"/>
    <col min="269" max="269" width="20.7109375" style="11" customWidth="1"/>
    <col min="270" max="270" width="6.85546875" style="11" customWidth="1"/>
    <col min="271" max="271" width="9.140625" style="11"/>
    <col min="272" max="272" width="13" style="11" bestFit="1" customWidth="1"/>
    <col min="273" max="512" width="9.140625" style="11"/>
    <col min="513" max="513" width="3.5703125" style="11" customWidth="1"/>
    <col min="514" max="517" width="9.140625" style="11"/>
    <col min="518" max="518" width="45.140625" style="11" customWidth="1"/>
    <col min="519" max="519" width="13" style="11" customWidth="1"/>
    <col min="520" max="521" width="22" style="11" customWidth="1"/>
    <col min="522" max="522" width="22.140625" style="11" customWidth="1"/>
    <col min="523" max="523" width="22.28515625" style="11" customWidth="1"/>
    <col min="524" max="524" width="22" style="11" customWidth="1"/>
    <col min="525" max="525" width="20.7109375" style="11" customWidth="1"/>
    <col min="526" max="526" width="6.85546875" style="11" customWidth="1"/>
    <col min="527" max="527" width="9.140625" style="11"/>
    <col min="528" max="528" width="13" style="11" bestFit="1" customWidth="1"/>
    <col min="529" max="768" width="9.140625" style="11"/>
    <col min="769" max="769" width="3.5703125" style="11" customWidth="1"/>
    <col min="770" max="773" width="9.140625" style="11"/>
    <col min="774" max="774" width="45.140625" style="11" customWidth="1"/>
    <col min="775" max="775" width="13" style="11" customWidth="1"/>
    <col min="776" max="777" width="22" style="11" customWidth="1"/>
    <col min="778" max="778" width="22.140625" style="11" customWidth="1"/>
    <col min="779" max="779" width="22.28515625" style="11" customWidth="1"/>
    <col min="780" max="780" width="22" style="11" customWidth="1"/>
    <col min="781" max="781" width="20.7109375" style="11" customWidth="1"/>
    <col min="782" max="782" width="6.85546875" style="11" customWidth="1"/>
    <col min="783" max="783" width="9.140625" style="11"/>
    <col min="784" max="784" width="13" style="11" bestFit="1" customWidth="1"/>
    <col min="785" max="1024" width="9.140625" style="11"/>
    <col min="1025" max="1025" width="3.5703125" style="11" customWidth="1"/>
    <col min="1026" max="1029" width="9.140625" style="11"/>
    <col min="1030" max="1030" width="45.140625" style="11" customWidth="1"/>
    <col min="1031" max="1031" width="13" style="11" customWidth="1"/>
    <col min="1032" max="1033" width="22" style="11" customWidth="1"/>
    <col min="1034" max="1034" width="22.140625" style="11" customWidth="1"/>
    <col min="1035" max="1035" width="22.28515625" style="11" customWidth="1"/>
    <col min="1036" max="1036" width="22" style="11" customWidth="1"/>
    <col min="1037" max="1037" width="20.7109375" style="11" customWidth="1"/>
    <col min="1038" max="1038" width="6.85546875" style="11" customWidth="1"/>
    <col min="1039" max="1039" width="9.140625" style="11"/>
    <col min="1040" max="1040" width="13" style="11" bestFit="1" customWidth="1"/>
    <col min="1041" max="1280" width="9.140625" style="11"/>
    <col min="1281" max="1281" width="3.5703125" style="11" customWidth="1"/>
    <col min="1282" max="1285" width="9.140625" style="11"/>
    <col min="1286" max="1286" width="45.140625" style="11" customWidth="1"/>
    <col min="1287" max="1287" width="13" style="11" customWidth="1"/>
    <col min="1288" max="1289" width="22" style="11" customWidth="1"/>
    <col min="1290" max="1290" width="22.140625" style="11" customWidth="1"/>
    <col min="1291" max="1291" width="22.28515625" style="11" customWidth="1"/>
    <col min="1292" max="1292" width="22" style="11" customWidth="1"/>
    <col min="1293" max="1293" width="20.7109375" style="11" customWidth="1"/>
    <col min="1294" max="1294" width="6.85546875" style="11" customWidth="1"/>
    <col min="1295" max="1295" width="9.140625" style="11"/>
    <col min="1296" max="1296" width="13" style="11" bestFit="1" customWidth="1"/>
    <col min="1297" max="1536" width="9.140625" style="11"/>
    <col min="1537" max="1537" width="3.5703125" style="11" customWidth="1"/>
    <col min="1538" max="1541" width="9.140625" style="11"/>
    <col min="1542" max="1542" width="45.140625" style="11" customWidth="1"/>
    <col min="1543" max="1543" width="13" style="11" customWidth="1"/>
    <col min="1544" max="1545" width="22" style="11" customWidth="1"/>
    <col min="1546" max="1546" width="22.140625" style="11" customWidth="1"/>
    <col min="1547" max="1547" width="22.28515625" style="11" customWidth="1"/>
    <col min="1548" max="1548" width="22" style="11" customWidth="1"/>
    <col min="1549" max="1549" width="20.7109375" style="11" customWidth="1"/>
    <col min="1550" max="1550" width="6.85546875" style="11" customWidth="1"/>
    <col min="1551" max="1551" width="9.140625" style="11"/>
    <col min="1552" max="1552" width="13" style="11" bestFit="1" customWidth="1"/>
    <col min="1553" max="1792" width="9.140625" style="11"/>
    <col min="1793" max="1793" width="3.5703125" style="11" customWidth="1"/>
    <col min="1794" max="1797" width="9.140625" style="11"/>
    <col min="1798" max="1798" width="45.140625" style="11" customWidth="1"/>
    <col min="1799" max="1799" width="13" style="11" customWidth="1"/>
    <col min="1800" max="1801" width="22" style="11" customWidth="1"/>
    <col min="1802" max="1802" width="22.140625" style="11" customWidth="1"/>
    <col min="1803" max="1803" width="22.28515625" style="11" customWidth="1"/>
    <col min="1804" max="1804" width="22" style="11" customWidth="1"/>
    <col min="1805" max="1805" width="20.7109375" style="11" customWidth="1"/>
    <col min="1806" max="1806" width="6.85546875" style="11" customWidth="1"/>
    <col min="1807" max="1807" width="9.140625" style="11"/>
    <col min="1808" max="1808" width="13" style="11" bestFit="1" customWidth="1"/>
    <col min="1809" max="2048" width="9.140625" style="11"/>
    <col min="2049" max="2049" width="3.5703125" style="11" customWidth="1"/>
    <col min="2050" max="2053" width="9.140625" style="11"/>
    <col min="2054" max="2054" width="45.140625" style="11" customWidth="1"/>
    <col min="2055" max="2055" width="13" style="11" customWidth="1"/>
    <col min="2056" max="2057" width="22" style="11" customWidth="1"/>
    <col min="2058" max="2058" width="22.140625" style="11" customWidth="1"/>
    <col min="2059" max="2059" width="22.28515625" style="11" customWidth="1"/>
    <col min="2060" max="2060" width="22" style="11" customWidth="1"/>
    <col min="2061" max="2061" width="20.7109375" style="11" customWidth="1"/>
    <col min="2062" max="2062" width="6.85546875" style="11" customWidth="1"/>
    <col min="2063" max="2063" width="9.140625" style="11"/>
    <col min="2064" max="2064" width="13" style="11" bestFit="1" customWidth="1"/>
    <col min="2065" max="2304" width="9.140625" style="11"/>
    <col min="2305" max="2305" width="3.5703125" style="11" customWidth="1"/>
    <col min="2306" max="2309" width="9.140625" style="11"/>
    <col min="2310" max="2310" width="45.140625" style="11" customWidth="1"/>
    <col min="2311" max="2311" width="13" style="11" customWidth="1"/>
    <col min="2312" max="2313" width="22" style="11" customWidth="1"/>
    <col min="2314" max="2314" width="22.140625" style="11" customWidth="1"/>
    <col min="2315" max="2315" width="22.28515625" style="11" customWidth="1"/>
    <col min="2316" max="2316" width="22" style="11" customWidth="1"/>
    <col min="2317" max="2317" width="20.7109375" style="11" customWidth="1"/>
    <col min="2318" max="2318" width="6.85546875" style="11" customWidth="1"/>
    <col min="2319" max="2319" width="9.140625" style="11"/>
    <col min="2320" max="2320" width="13" style="11" bestFit="1" customWidth="1"/>
    <col min="2321" max="2560" width="9.140625" style="11"/>
    <col min="2561" max="2561" width="3.5703125" style="11" customWidth="1"/>
    <col min="2562" max="2565" width="9.140625" style="11"/>
    <col min="2566" max="2566" width="45.140625" style="11" customWidth="1"/>
    <col min="2567" max="2567" width="13" style="11" customWidth="1"/>
    <col min="2568" max="2569" width="22" style="11" customWidth="1"/>
    <col min="2570" max="2570" width="22.140625" style="11" customWidth="1"/>
    <col min="2571" max="2571" width="22.28515625" style="11" customWidth="1"/>
    <col min="2572" max="2572" width="22" style="11" customWidth="1"/>
    <col min="2573" max="2573" width="20.7109375" style="11" customWidth="1"/>
    <col min="2574" max="2574" width="6.85546875" style="11" customWidth="1"/>
    <col min="2575" max="2575" width="9.140625" style="11"/>
    <col min="2576" max="2576" width="13" style="11" bestFit="1" customWidth="1"/>
    <col min="2577" max="2816" width="9.140625" style="11"/>
    <col min="2817" max="2817" width="3.5703125" style="11" customWidth="1"/>
    <col min="2818" max="2821" width="9.140625" style="11"/>
    <col min="2822" max="2822" width="45.140625" style="11" customWidth="1"/>
    <col min="2823" max="2823" width="13" style="11" customWidth="1"/>
    <col min="2824" max="2825" width="22" style="11" customWidth="1"/>
    <col min="2826" max="2826" width="22.140625" style="11" customWidth="1"/>
    <col min="2827" max="2827" width="22.28515625" style="11" customWidth="1"/>
    <col min="2828" max="2828" width="22" style="11" customWidth="1"/>
    <col min="2829" max="2829" width="20.7109375" style="11" customWidth="1"/>
    <col min="2830" max="2830" width="6.85546875" style="11" customWidth="1"/>
    <col min="2831" max="2831" width="9.140625" style="11"/>
    <col min="2832" max="2832" width="13" style="11" bestFit="1" customWidth="1"/>
    <col min="2833" max="3072" width="9.140625" style="11"/>
    <col min="3073" max="3073" width="3.5703125" style="11" customWidth="1"/>
    <col min="3074" max="3077" width="9.140625" style="11"/>
    <col min="3078" max="3078" width="45.140625" style="11" customWidth="1"/>
    <col min="3079" max="3079" width="13" style="11" customWidth="1"/>
    <col min="3080" max="3081" width="22" style="11" customWidth="1"/>
    <col min="3082" max="3082" width="22.140625" style="11" customWidth="1"/>
    <col min="3083" max="3083" width="22.28515625" style="11" customWidth="1"/>
    <col min="3084" max="3084" width="22" style="11" customWidth="1"/>
    <col min="3085" max="3085" width="20.7109375" style="11" customWidth="1"/>
    <col min="3086" max="3086" width="6.85546875" style="11" customWidth="1"/>
    <col min="3087" max="3087" width="9.140625" style="11"/>
    <col min="3088" max="3088" width="13" style="11" bestFit="1" customWidth="1"/>
    <col min="3089" max="3328" width="9.140625" style="11"/>
    <col min="3329" max="3329" width="3.5703125" style="11" customWidth="1"/>
    <col min="3330" max="3333" width="9.140625" style="11"/>
    <col min="3334" max="3334" width="45.140625" style="11" customWidth="1"/>
    <col min="3335" max="3335" width="13" style="11" customWidth="1"/>
    <col min="3336" max="3337" width="22" style="11" customWidth="1"/>
    <col min="3338" max="3338" width="22.140625" style="11" customWidth="1"/>
    <col min="3339" max="3339" width="22.28515625" style="11" customWidth="1"/>
    <col min="3340" max="3340" width="22" style="11" customWidth="1"/>
    <col min="3341" max="3341" width="20.7109375" style="11" customWidth="1"/>
    <col min="3342" max="3342" width="6.85546875" style="11" customWidth="1"/>
    <col min="3343" max="3343" width="9.140625" style="11"/>
    <col min="3344" max="3344" width="13" style="11" bestFit="1" customWidth="1"/>
    <col min="3345" max="3584" width="9.140625" style="11"/>
    <col min="3585" max="3585" width="3.5703125" style="11" customWidth="1"/>
    <col min="3586" max="3589" width="9.140625" style="11"/>
    <col min="3590" max="3590" width="45.140625" style="11" customWidth="1"/>
    <col min="3591" max="3591" width="13" style="11" customWidth="1"/>
    <col min="3592" max="3593" width="22" style="11" customWidth="1"/>
    <col min="3594" max="3594" width="22.140625" style="11" customWidth="1"/>
    <col min="3595" max="3595" width="22.28515625" style="11" customWidth="1"/>
    <col min="3596" max="3596" width="22" style="11" customWidth="1"/>
    <col min="3597" max="3597" width="20.7109375" style="11" customWidth="1"/>
    <col min="3598" max="3598" width="6.85546875" style="11" customWidth="1"/>
    <col min="3599" max="3599" width="9.140625" style="11"/>
    <col min="3600" max="3600" width="13" style="11" bestFit="1" customWidth="1"/>
    <col min="3601" max="3840" width="9.140625" style="11"/>
    <col min="3841" max="3841" width="3.5703125" style="11" customWidth="1"/>
    <col min="3842" max="3845" width="9.140625" style="11"/>
    <col min="3846" max="3846" width="45.140625" style="11" customWidth="1"/>
    <col min="3847" max="3847" width="13" style="11" customWidth="1"/>
    <col min="3848" max="3849" width="22" style="11" customWidth="1"/>
    <col min="3850" max="3850" width="22.140625" style="11" customWidth="1"/>
    <col min="3851" max="3851" width="22.28515625" style="11" customWidth="1"/>
    <col min="3852" max="3852" width="22" style="11" customWidth="1"/>
    <col min="3853" max="3853" width="20.7109375" style="11" customWidth="1"/>
    <col min="3854" max="3854" width="6.85546875" style="11" customWidth="1"/>
    <col min="3855" max="3855" width="9.140625" style="11"/>
    <col min="3856" max="3856" width="13" style="11" bestFit="1" customWidth="1"/>
    <col min="3857" max="4096" width="9.140625" style="11"/>
    <col min="4097" max="4097" width="3.5703125" style="11" customWidth="1"/>
    <col min="4098" max="4101" width="9.140625" style="11"/>
    <col min="4102" max="4102" width="45.140625" style="11" customWidth="1"/>
    <col min="4103" max="4103" width="13" style="11" customWidth="1"/>
    <col min="4104" max="4105" width="22" style="11" customWidth="1"/>
    <col min="4106" max="4106" width="22.140625" style="11" customWidth="1"/>
    <col min="4107" max="4107" width="22.28515625" style="11" customWidth="1"/>
    <col min="4108" max="4108" width="22" style="11" customWidth="1"/>
    <col min="4109" max="4109" width="20.7109375" style="11" customWidth="1"/>
    <col min="4110" max="4110" width="6.85546875" style="11" customWidth="1"/>
    <col min="4111" max="4111" width="9.140625" style="11"/>
    <col min="4112" max="4112" width="13" style="11" bestFit="1" customWidth="1"/>
    <col min="4113" max="4352" width="9.140625" style="11"/>
    <col min="4353" max="4353" width="3.5703125" style="11" customWidth="1"/>
    <col min="4354" max="4357" width="9.140625" style="11"/>
    <col min="4358" max="4358" width="45.140625" style="11" customWidth="1"/>
    <col min="4359" max="4359" width="13" style="11" customWidth="1"/>
    <col min="4360" max="4361" width="22" style="11" customWidth="1"/>
    <col min="4362" max="4362" width="22.140625" style="11" customWidth="1"/>
    <col min="4363" max="4363" width="22.28515625" style="11" customWidth="1"/>
    <col min="4364" max="4364" width="22" style="11" customWidth="1"/>
    <col min="4365" max="4365" width="20.7109375" style="11" customWidth="1"/>
    <col min="4366" max="4366" width="6.85546875" style="11" customWidth="1"/>
    <col min="4367" max="4367" width="9.140625" style="11"/>
    <col min="4368" max="4368" width="13" style="11" bestFit="1" customWidth="1"/>
    <col min="4369" max="4608" width="9.140625" style="11"/>
    <col min="4609" max="4609" width="3.5703125" style="11" customWidth="1"/>
    <col min="4610" max="4613" width="9.140625" style="11"/>
    <col min="4614" max="4614" width="45.140625" style="11" customWidth="1"/>
    <col min="4615" max="4615" width="13" style="11" customWidth="1"/>
    <col min="4616" max="4617" width="22" style="11" customWidth="1"/>
    <col min="4618" max="4618" width="22.140625" style="11" customWidth="1"/>
    <col min="4619" max="4619" width="22.28515625" style="11" customWidth="1"/>
    <col min="4620" max="4620" width="22" style="11" customWidth="1"/>
    <col min="4621" max="4621" width="20.7109375" style="11" customWidth="1"/>
    <col min="4622" max="4622" width="6.85546875" style="11" customWidth="1"/>
    <col min="4623" max="4623" width="9.140625" style="11"/>
    <col min="4624" max="4624" width="13" style="11" bestFit="1" customWidth="1"/>
    <col min="4625" max="4864" width="9.140625" style="11"/>
    <col min="4865" max="4865" width="3.5703125" style="11" customWidth="1"/>
    <col min="4866" max="4869" width="9.140625" style="11"/>
    <col min="4870" max="4870" width="45.140625" style="11" customWidth="1"/>
    <col min="4871" max="4871" width="13" style="11" customWidth="1"/>
    <col min="4872" max="4873" width="22" style="11" customWidth="1"/>
    <col min="4874" max="4874" width="22.140625" style="11" customWidth="1"/>
    <col min="4875" max="4875" width="22.28515625" style="11" customWidth="1"/>
    <col min="4876" max="4876" width="22" style="11" customWidth="1"/>
    <col min="4877" max="4877" width="20.7109375" style="11" customWidth="1"/>
    <col min="4878" max="4878" width="6.85546875" style="11" customWidth="1"/>
    <col min="4879" max="4879" width="9.140625" style="11"/>
    <col min="4880" max="4880" width="13" style="11" bestFit="1" customWidth="1"/>
    <col min="4881" max="5120" width="9.140625" style="11"/>
    <col min="5121" max="5121" width="3.5703125" style="11" customWidth="1"/>
    <col min="5122" max="5125" width="9.140625" style="11"/>
    <col min="5126" max="5126" width="45.140625" style="11" customWidth="1"/>
    <col min="5127" max="5127" width="13" style="11" customWidth="1"/>
    <col min="5128" max="5129" width="22" style="11" customWidth="1"/>
    <col min="5130" max="5130" width="22.140625" style="11" customWidth="1"/>
    <col min="5131" max="5131" width="22.28515625" style="11" customWidth="1"/>
    <col min="5132" max="5132" width="22" style="11" customWidth="1"/>
    <col min="5133" max="5133" width="20.7109375" style="11" customWidth="1"/>
    <col min="5134" max="5134" width="6.85546875" style="11" customWidth="1"/>
    <col min="5135" max="5135" width="9.140625" style="11"/>
    <col min="5136" max="5136" width="13" style="11" bestFit="1" customWidth="1"/>
    <col min="5137" max="5376" width="9.140625" style="11"/>
    <col min="5377" max="5377" width="3.5703125" style="11" customWidth="1"/>
    <col min="5378" max="5381" width="9.140625" style="11"/>
    <col min="5382" max="5382" width="45.140625" style="11" customWidth="1"/>
    <col min="5383" max="5383" width="13" style="11" customWidth="1"/>
    <col min="5384" max="5385" width="22" style="11" customWidth="1"/>
    <col min="5386" max="5386" width="22.140625" style="11" customWidth="1"/>
    <col min="5387" max="5387" width="22.28515625" style="11" customWidth="1"/>
    <col min="5388" max="5388" width="22" style="11" customWidth="1"/>
    <col min="5389" max="5389" width="20.7109375" style="11" customWidth="1"/>
    <col min="5390" max="5390" width="6.85546875" style="11" customWidth="1"/>
    <col min="5391" max="5391" width="9.140625" style="11"/>
    <col min="5392" max="5392" width="13" style="11" bestFit="1" customWidth="1"/>
    <col min="5393" max="5632" width="9.140625" style="11"/>
    <col min="5633" max="5633" width="3.5703125" style="11" customWidth="1"/>
    <col min="5634" max="5637" width="9.140625" style="11"/>
    <col min="5638" max="5638" width="45.140625" style="11" customWidth="1"/>
    <col min="5639" max="5639" width="13" style="11" customWidth="1"/>
    <col min="5640" max="5641" width="22" style="11" customWidth="1"/>
    <col min="5642" max="5642" width="22.140625" style="11" customWidth="1"/>
    <col min="5643" max="5643" width="22.28515625" style="11" customWidth="1"/>
    <col min="5644" max="5644" width="22" style="11" customWidth="1"/>
    <col min="5645" max="5645" width="20.7109375" style="11" customWidth="1"/>
    <col min="5646" max="5646" width="6.85546875" style="11" customWidth="1"/>
    <col min="5647" max="5647" width="9.140625" style="11"/>
    <col min="5648" max="5648" width="13" style="11" bestFit="1" customWidth="1"/>
    <col min="5649" max="5888" width="9.140625" style="11"/>
    <col min="5889" max="5889" width="3.5703125" style="11" customWidth="1"/>
    <col min="5890" max="5893" width="9.140625" style="11"/>
    <col min="5894" max="5894" width="45.140625" style="11" customWidth="1"/>
    <col min="5895" max="5895" width="13" style="11" customWidth="1"/>
    <col min="5896" max="5897" width="22" style="11" customWidth="1"/>
    <col min="5898" max="5898" width="22.140625" style="11" customWidth="1"/>
    <col min="5899" max="5899" width="22.28515625" style="11" customWidth="1"/>
    <col min="5900" max="5900" width="22" style="11" customWidth="1"/>
    <col min="5901" max="5901" width="20.7109375" style="11" customWidth="1"/>
    <col min="5902" max="5902" width="6.85546875" style="11" customWidth="1"/>
    <col min="5903" max="5903" width="9.140625" style="11"/>
    <col min="5904" max="5904" width="13" style="11" bestFit="1" customWidth="1"/>
    <col min="5905" max="6144" width="9.140625" style="11"/>
    <col min="6145" max="6145" width="3.5703125" style="11" customWidth="1"/>
    <col min="6146" max="6149" width="9.140625" style="11"/>
    <col min="6150" max="6150" width="45.140625" style="11" customWidth="1"/>
    <col min="6151" max="6151" width="13" style="11" customWidth="1"/>
    <col min="6152" max="6153" width="22" style="11" customWidth="1"/>
    <col min="6154" max="6154" width="22.140625" style="11" customWidth="1"/>
    <col min="6155" max="6155" width="22.28515625" style="11" customWidth="1"/>
    <col min="6156" max="6156" width="22" style="11" customWidth="1"/>
    <col min="6157" max="6157" width="20.7109375" style="11" customWidth="1"/>
    <col min="6158" max="6158" width="6.85546875" style="11" customWidth="1"/>
    <col min="6159" max="6159" width="9.140625" style="11"/>
    <col min="6160" max="6160" width="13" style="11" bestFit="1" customWidth="1"/>
    <col min="6161" max="6400" width="9.140625" style="11"/>
    <col min="6401" max="6401" width="3.5703125" style="11" customWidth="1"/>
    <col min="6402" max="6405" width="9.140625" style="11"/>
    <col min="6406" max="6406" width="45.140625" style="11" customWidth="1"/>
    <col min="6407" max="6407" width="13" style="11" customWidth="1"/>
    <col min="6408" max="6409" width="22" style="11" customWidth="1"/>
    <col min="6410" max="6410" width="22.140625" style="11" customWidth="1"/>
    <col min="6411" max="6411" width="22.28515625" style="11" customWidth="1"/>
    <col min="6412" max="6412" width="22" style="11" customWidth="1"/>
    <col min="6413" max="6413" width="20.7109375" style="11" customWidth="1"/>
    <col min="6414" max="6414" width="6.85546875" style="11" customWidth="1"/>
    <col min="6415" max="6415" width="9.140625" style="11"/>
    <col min="6416" max="6416" width="13" style="11" bestFit="1" customWidth="1"/>
    <col min="6417" max="6656" width="9.140625" style="11"/>
    <col min="6657" max="6657" width="3.5703125" style="11" customWidth="1"/>
    <col min="6658" max="6661" width="9.140625" style="11"/>
    <col min="6662" max="6662" width="45.140625" style="11" customWidth="1"/>
    <col min="6663" max="6663" width="13" style="11" customWidth="1"/>
    <col min="6664" max="6665" width="22" style="11" customWidth="1"/>
    <col min="6666" max="6666" width="22.140625" style="11" customWidth="1"/>
    <col min="6667" max="6667" width="22.28515625" style="11" customWidth="1"/>
    <col min="6668" max="6668" width="22" style="11" customWidth="1"/>
    <col min="6669" max="6669" width="20.7109375" style="11" customWidth="1"/>
    <col min="6670" max="6670" width="6.85546875" style="11" customWidth="1"/>
    <col min="6671" max="6671" width="9.140625" style="11"/>
    <col min="6672" max="6672" width="13" style="11" bestFit="1" customWidth="1"/>
    <col min="6673" max="6912" width="9.140625" style="11"/>
    <col min="6913" max="6913" width="3.5703125" style="11" customWidth="1"/>
    <col min="6914" max="6917" width="9.140625" style="11"/>
    <col min="6918" max="6918" width="45.140625" style="11" customWidth="1"/>
    <col min="6919" max="6919" width="13" style="11" customWidth="1"/>
    <col min="6920" max="6921" width="22" style="11" customWidth="1"/>
    <col min="6922" max="6922" width="22.140625" style="11" customWidth="1"/>
    <col min="6923" max="6923" width="22.28515625" style="11" customWidth="1"/>
    <col min="6924" max="6924" width="22" style="11" customWidth="1"/>
    <col min="6925" max="6925" width="20.7109375" style="11" customWidth="1"/>
    <col min="6926" max="6926" width="6.85546875" style="11" customWidth="1"/>
    <col min="6927" max="6927" width="9.140625" style="11"/>
    <col min="6928" max="6928" width="13" style="11" bestFit="1" customWidth="1"/>
    <col min="6929" max="7168" width="9.140625" style="11"/>
    <col min="7169" max="7169" width="3.5703125" style="11" customWidth="1"/>
    <col min="7170" max="7173" width="9.140625" style="11"/>
    <col min="7174" max="7174" width="45.140625" style="11" customWidth="1"/>
    <col min="7175" max="7175" width="13" style="11" customWidth="1"/>
    <col min="7176" max="7177" width="22" style="11" customWidth="1"/>
    <col min="7178" max="7178" width="22.140625" style="11" customWidth="1"/>
    <col min="7179" max="7179" width="22.28515625" style="11" customWidth="1"/>
    <col min="7180" max="7180" width="22" style="11" customWidth="1"/>
    <col min="7181" max="7181" width="20.7109375" style="11" customWidth="1"/>
    <col min="7182" max="7182" width="6.85546875" style="11" customWidth="1"/>
    <col min="7183" max="7183" width="9.140625" style="11"/>
    <col min="7184" max="7184" width="13" style="11" bestFit="1" customWidth="1"/>
    <col min="7185" max="7424" width="9.140625" style="11"/>
    <col min="7425" max="7425" width="3.5703125" style="11" customWidth="1"/>
    <col min="7426" max="7429" width="9.140625" style="11"/>
    <col min="7430" max="7430" width="45.140625" style="11" customWidth="1"/>
    <col min="7431" max="7431" width="13" style="11" customWidth="1"/>
    <col min="7432" max="7433" width="22" style="11" customWidth="1"/>
    <col min="7434" max="7434" width="22.140625" style="11" customWidth="1"/>
    <col min="7435" max="7435" width="22.28515625" style="11" customWidth="1"/>
    <col min="7436" max="7436" width="22" style="11" customWidth="1"/>
    <col min="7437" max="7437" width="20.7109375" style="11" customWidth="1"/>
    <col min="7438" max="7438" width="6.85546875" style="11" customWidth="1"/>
    <col min="7439" max="7439" width="9.140625" style="11"/>
    <col min="7440" max="7440" width="13" style="11" bestFit="1" customWidth="1"/>
    <col min="7441" max="7680" width="9.140625" style="11"/>
    <col min="7681" max="7681" width="3.5703125" style="11" customWidth="1"/>
    <col min="7682" max="7685" width="9.140625" style="11"/>
    <col min="7686" max="7686" width="45.140625" style="11" customWidth="1"/>
    <col min="7687" max="7687" width="13" style="11" customWidth="1"/>
    <col min="7688" max="7689" width="22" style="11" customWidth="1"/>
    <col min="7690" max="7690" width="22.140625" style="11" customWidth="1"/>
    <col min="7691" max="7691" width="22.28515625" style="11" customWidth="1"/>
    <col min="7692" max="7692" width="22" style="11" customWidth="1"/>
    <col min="7693" max="7693" width="20.7109375" style="11" customWidth="1"/>
    <col min="7694" max="7694" width="6.85546875" style="11" customWidth="1"/>
    <col min="7695" max="7695" width="9.140625" style="11"/>
    <col min="7696" max="7696" width="13" style="11" bestFit="1" customWidth="1"/>
    <col min="7697" max="7936" width="9.140625" style="11"/>
    <col min="7937" max="7937" width="3.5703125" style="11" customWidth="1"/>
    <col min="7938" max="7941" width="9.140625" style="11"/>
    <col min="7942" max="7942" width="45.140625" style="11" customWidth="1"/>
    <col min="7943" max="7943" width="13" style="11" customWidth="1"/>
    <col min="7944" max="7945" width="22" style="11" customWidth="1"/>
    <col min="7946" max="7946" width="22.140625" style="11" customWidth="1"/>
    <col min="7947" max="7947" width="22.28515625" style="11" customWidth="1"/>
    <col min="7948" max="7948" width="22" style="11" customWidth="1"/>
    <col min="7949" max="7949" width="20.7109375" style="11" customWidth="1"/>
    <col min="7950" max="7950" width="6.85546875" style="11" customWidth="1"/>
    <col min="7951" max="7951" width="9.140625" style="11"/>
    <col min="7952" max="7952" width="13" style="11" bestFit="1" customWidth="1"/>
    <col min="7953" max="8192" width="9.140625" style="11"/>
    <col min="8193" max="8193" width="3.5703125" style="11" customWidth="1"/>
    <col min="8194" max="8197" width="9.140625" style="11"/>
    <col min="8198" max="8198" width="45.140625" style="11" customWidth="1"/>
    <col min="8199" max="8199" width="13" style="11" customWidth="1"/>
    <col min="8200" max="8201" width="22" style="11" customWidth="1"/>
    <col min="8202" max="8202" width="22.140625" style="11" customWidth="1"/>
    <col min="8203" max="8203" width="22.28515625" style="11" customWidth="1"/>
    <col min="8204" max="8204" width="22" style="11" customWidth="1"/>
    <col min="8205" max="8205" width="20.7109375" style="11" customWidth="1"/>
    <col min="8206" max="8206" width="6.85546875" style="11" customWidth="1"/>
    <col min="8207" max="8207" width="9.140625" style="11"/>
    <col min="8208" max="8208" width="13" style="11" bestFit="1" customWidth="1"/>
    <col min="8209" max="8448" width="9.140625" style="11"/>
    <col min="8449" max="8449" width="3.5703125" style="11" customWidth="1"/>
    <col min="8450" max="8453" width="9.140625" style="11"/>
    <col min="8454" max="8454" width="45.140625" style="11" customWidth="1"/>
    <col min="8455" max="8455" width="13" style="11" customWidth="1"/>
    <col min="8456" max="8457" width="22" style="11" customWidth="1"/>
    <col min="8458" max="8458" width="22.140625" style="11" customWidth="1"/>
    <col min="8459" max="8459" width="22.28515625" style="11" customWidth="1"/>
    <col min="8460" max="8460" width="22" style="11" customWidth="1"/>
    <col min="8461" max="8461" width="20.7109375" style="11" customWidth="1"/>
    <col min="8462" max="8462" width="6.85546875" style="11" customWidth="1"/>
    <col min="8463" max="8463" width="9.140625" style="11"/>
    <col min="8464" max="8464" width="13" style="11" bestFit="1" customWidth="1"/>
    <col min="8465" max="8704" width="9.140625" style="11"/>
    <col min="8705" max="8705" width="3.5703125" style="11" customWidth="1"/>
    <col min="8706" max="8709" width="9.140625" style="11"/>
    <col min="8710" max="8710" width="45.140625" style="11" customWidth="1"/>
    <col min="8711" max="8711" width="13" style="11" customWidth="1"/>
    <col min="8712" max="8713" width="22" style="11" customWidth="1"/>
    <col min="8714" max="8714" width="22.140625" style="11" customWidth="1"/>
    <col min="8715" max="8715" width="22.28515625" style="11" customWidth="1"/>
    <col min="8716" max="8716" width="22" style="11" customWidth="1"/>
    <col min="8717" max="8717" width="20.7109375" style="11" customWidth="1"/>
    <col min="8718" max="8718" width="6.85546875" style="11" customWidth="1"/>
    <col min="8719" max="8719" width="9.140625" style="11"/>
    <col min="8720" max="8720" width="13" style="11" bestFit="1" customWidth="1"/>
    <col min="8721" max="8960" width="9.140625" style="11"/>
    <col min="8961" max="8961" width="3.5703125" style="11" customWidth="1"/>
    <col min="8962" max="8965" width="9.140625" style="11"/>
    <col min="8966" max="8966" width="45.140625" style="11" customWidth="1"/>
    <col min="8967" max="8967" width="13" style="11" customWidth="1"/>
    <col min="8968" max="8969" width="22" style="11" customWidth="1"/>
    <col min="8970" max="8970" width="22.140625" style="11" customWidth="1"/>
    <col min="8971" max="8971" width="22.28515625" style="11" customWidth="1"/>
    <col min="8972" max="8972" width="22" style="11" customWidth="1"/>
    <col min="8973" max="8973" width="20.7109375" style="11" customWidth="1"/>
    <col min="8974" max="8974" width="6.85546875" style="11" customWidth="1"/>
    <col min="8975" max="8975" width="9.140625" style="11"/>
    <col min="8976" max="8976" width="13" style="11" bestFit="1" customWidth="1"/>
    <col min="8977" max="9216" width="9.140625" style="11"/>
    <col min="9217" max="9217" width="3.5703125" style="11" customWidth="1"/>
    <col min="9218" max="9221" width="9.140625" style="11"/>
    <col min="9222" max="9222" width="45.140625" style="11" customWidth="1"/>
    <col min="9223" max="9223" width="13" style="11" customWidth="1"/>
    <col min="9224" max="9225" width="22" style="11" customWidth="1"/>
    <col min="9226" max="9226" width="22.140625" style="11" customWidth="1"/>
    <col min="9227" max="9227" width="22.28515625" style="11" customWidth="1"/>
    <col min="9228" max="9228" width="22" style="11" customWidth="1"/>
    <col min="9229" max="9229" width="20.7109375" style="11" customWidth="1"/>
    <col min="9230" max="9230" width="6.85546875" style="11" customWidth="1"/>
    <col min="9231" max="9231" width="9.140625" style="11"/>
    <col min="9232" max="9232" width="13" style="11" bestFit="1" customWidth="1"/>
    <col min="9233" max="9472" width="9.140625" style="11"/>
    <col min="9473" max="9473" width="3.5703125" style="11" customWidth="1"/>
    <col min="9474" max="9477" width="9.140625" style="11"/>
    <col min="9478" max="9478" width="45.140625" style="11" customWidth="1"/>
    <col min="9479" max="9479" width="13" style="11" customWidth="1"/>
    <col min="9480" max="9481" width="22" style="11" customWidth="1"/>
    <col min="9482" max="9482" width="22.140625" style="11" customWidth="1"/>
    <col min="9483" max="9483" width="22.28515625" style="11" customWidth="1"/>
    <col min="9484" max="9484" width="22" style="11" customWidth="1"/>
    <col min="9485" max="9485" width="20.7109375" style="11" customWidth="1"/>
    <col min="9486" max="9486" width="6.85546875" style="11" customWidth="1"/>
    <col min="9487" max="9487" width="9.140625" style="11"/>
    <col min="9488" max="9488" width="13" style="11" bestFit="1" customWidth="1"/>
    <col min="9489" max="9728" width="9.140625" style="11"/>
    <col min="9729" max="9729" width="3.5703125" style="11" customWidth="1"/>
    <col min="9730" max="9733" width="9.140625" style="11"/>
    <col min="9734" max="9734" width="45.140625" style="11" customWidth="1"/>
    <col min="9735" max="9735" width="13" style="11" customWidth="1"/>
    <col min="9736" max="9737" width="22" style="11" customWidth="1"/>
    <col min="9738" max="9738" width="22.140625" style="11" customWidth="1"/>
    <col min="9739" max="9739" width="22.28515625" style="11" customWidth="1"/>
    <col min="9740" max="9740" width="22" style="11" customWidth="1"/>
    <col min="9741" max="9741" width="20.7109375" style="11" customWidth="1"/>
    <col min="9742" max="9742" width="6.85546875" style="11" customWidth="1"/>
    <col min="9743" max="9743" width="9.140625" style="11"/>
    <col min="9744" max="9744" width="13" style="11" bestFit="1" customWidth="1"/>
    <col min="9745" max="9984" width="9.140625" style="11"/>
    <col min="9985" max="9985" width="3.5703125" style="11" customWidth="1"/>
    <col min="9986" max="9989" width="9.140625" style="11"/>
    <col min="9990" max="9990" width="45.140625" style="11" customWidth="1"/>
    <col min="9991" max="9991" width="13" style="11" customWidth="1"/>
    <col min="9992" max="9993" width="22" style="11" customWidth="1"/>
    <col min="9994" max="9994" width="22.140625" style="11" customWidth="1"/>
    <col min="9995" max="9995" width="22.28515625" style="11" customWidth="1"/>
    <col min="9996" max="9996" width="22" style="11" customWidth="1"/>
    <col min="9997" max="9997" width="20.7109375" style="11" customWidth="1"/>
    <col min="9998" max="9998" width="6.85546875" style="11" customWidth="1"/>
    <col min="9999" max="9999" width="9.140625" style="11"/>
    <col min="10000" max="10000" width="13" style="11" bestFit="1" customWidth="1"/>
    <col min="10001" max="10240" width="9.140625" style="11"/>
    <col min="10241" max="10241" width="3.5703125" style="11" customWidth="1"/>
    <col min="10242" max="10245" width="9.140625" style="11"/>
    <col min="10246" max="10246" width="45.140625" style="11" customWidth="1"/>
    <col min="10247" max="10247" width="13" style="11" customWidth="1"/>
    <col min="10248" max="10249" width="22" style="11" customWidth="1"/>
    <col min="10250" max="10250" width="22.140625" style="11" customWidth="1"/>
    <col min="10251" max="10251" width="22.28515625" style="11" customWidth="1"/>
    <col min="10252" max="10252" width="22" style="11" customWidth="1"/>
    <col min="10253" max="10253" width="20.7109375" style="11" customWidth="1"/>
    <col min="10254" max="10254" width="6.85546875" style="11" customWidth="1"/>
    <col min="10255" max="10255" width="9.140625" style="11"/>
    <col min="10256" max="10256" width="13" style="11" bestFit="1" customWidth="1"/>
    <col min="10257" max="10496" width="9.140625" style="11"/>
    <col min="10497" max="10497" width="3.5703125" style="11" customWidth="1"/>
    <col min="10498" max="10501" width="9.140625" style="11"/>
    <col min="10502" max="10502" width="45.140625" style="11" customWidth="1"/>
    <col min="10503" max="10503" width="13" style="11" customWidth="1"/>
    <col min="10504" max="10505" width="22" style="11" customWidth="1"/>
    <col min="10506" max="10506" width="22.140625" style="11" customWidth="1"/>
    <col min="10507" max="10507" width="22.28515625" style="11" customWidth="1"/>
    <col min="10508" max="10508" width="22" style="11" customWidth="1"/>
    <col min="10509" max="10509" width="20.7109375" style="11" customWidth="1"/>
    <col min="10510" max="10510" width="6.85546875" style="11" customWidth="1"/>
    <col min="10511" max="10511" width="9.140625" style="11"/>
    <col min="10512" max="10512" width="13" style="11" bestFit="1" customWidth="1"/>
    <col min="10513" max="10752" width="9.140625" style="11"/>
    <col min="10753" max="10753" width="3.5703125" style="11" customWidth="1"/>
    <col min="10754" max="10757" width="9.140625" style="11"/>
    <col min="10758" max="10758" width="45.140625" style="11" customWidth="1"/>
    <col min="10759" max="10759" width="13" style="11" customWidth="1"/>
    <col min="10760" max="10761" width="22" style="11" customWidth="1"/>
    <col min="10762" max="10762" width="22.140625" style="11" customWidth="1"/>
    <col min="10763" max="10763" width="22.28515625" style="11" customWidth="1"/>
    <col min="10764" max="10764" width="22" style="11" customWidth="1"/>
    <col min="10765" max="10765" width="20.7109375" style="11" customWidth="1"/>
    <col min="10766" max="10766" width="6.85546875" style="11" customWidth="1"/>
    <col min="10767" max="10767" width="9.140625" style="11"/>
    <col min="10768" max="10768" width="13" style="11" bestFit="1" customWidth="1"/>
    <col min="10769" max="11008" width="9.140625" style="11"/>
    <col min="11009" max="11009" width="3.5703125" style="11" customWidth="1"/>
    <col min="11010" max="11013" width="9.140625" style="11"/>
    <col min="11014" max="11014" width="45.140625" style="11" customWidth="1"/>
    <col min="11015" max="11015" width="13" style="11" customWidth="1"/>
    <col min="11016" max="11017" width="22" style="11" customWidth="1"/>
    <col min="11018" max="11018" width="22.140625" style="11" customWidth="1"/>
    <col min="11019" max="11019" width="22.28515625" style="11" customWidth="1"/>
    <col min="11020" max="11020" width="22" style="11" customWidth="1"/>
    <col min="11021" max="11021" width="20.7109375" style="11" customWidth="1"/>
    <col min="11022" max="11022" width="6.85546875" style="11" customWidth="1"/>
    <col min="11023" max="11023" width="9.140625" style="11"/>
    <col min="11024" max="11024" width="13" style="11" bestFit="1" customWidth="1"/>
    <col min="11025" max="11264" width="9.140625" style="11"/>
    <col min="11265" max="11265" width="3.5703125" style="11" customWidth="1"/>
    <col min="11266" max="11269" width="9.140625" style="11"/>
    <col min="11270" max="11270" width="45.140625" style="11" customWidth="1"/>
    <col min="11271" max="11271" width="13" style="11" customWidth="1"/>
    <col min="11272" max="11273" width="22" style="11" customWidth="1"/>
    <col min="11274" max="11274" width="22.140625" style="11" customWidth="1"/>
    <col min="11275" max="11275" width="22.28515625" style="11" customWidth="1"/>
    <col min="11276" max="11276" width="22" style="11" customWidth="1"/>
    <col min="11277" max="11277" width="20.7109375" style="11" customWidth="1"/>
    <col min="11278" max="11278" width="6.85546875" style="11" customWidth="1"/>
    <col min="11279" max="11279" width="9.140625" style="11"/>
    <col min="11280" max="11280" width="13" style="11" bestFit="1" customWidth="1"/>
    <col min="11281" max="11520" width="9.140625" style="11"/>
    <col min="11521" max="11521" width="3.5703125" style="11" customWidth="1"/>
    <col min="11522" max="11525" width="9.140625" style="11"/>
    <col min="11526" max="11526" width="45.140625" style="11" customWidth="1"/>
    <col min="11527" max="11527" width="13" style="11" customWidth="1"/>
    <col min="11528" max="11529" width="22" style="11" customWidth="1"/>
    <col min="11530" max="11530" width="22.140625" style="11" customWidth="1"/>
    <col min="11531" max="11531" width="22.28515625" style="11" customWidth="1"/>
    <col min="11532" max="11532" width="22" style="11" customWidth="1"/>
    <col min="11533" max="11533" width="20.7109375" style="11" customWidth="1"/>
    <col min="11534" max="11534" width="6.85546875" style="11" customWidth="1"/>
    <col min="11535" max="11535" width="9.140625" style="11"/>
    <col min="11536" max="11536" width="13" style="11" bestFit="1" customWidth="1"/>
    <col min="11537" max="11776" width="9.140625" style="11"/>
    <col min="11777" max="11777" width="3.5703125" style="11" customWidth="1"/>
    <col min="11778" max="11781" width="9.140625" style="11"/>
    <col min="11782" max="11782" width="45.140625" style="11" customWidth="1"/>
    <col min="11783" max="11783" width="13" style="11" customWidth="1"/>
    <col min="11784" max="11785" width="22" style="11" customWidth="1"/>
    <col min="11786" max="11786" width="22.140625" style="11" customWidth="1"/>
    <col min="11787" max="11787" width="22.28515625" style="11" customWidth="1"/>
    <col min="11788" max="11788" width="22" style="11" customWidth="1"/>
    <col min="11789" max="11789" width="20.7109375" style="11" customWidth="1"/>
    <col min="11790" max="11790" width="6.85546875" style="11" customWidth="1"/>
    <col min="11791" max="11791" width="9.140625" style="11"/>
    <col min="11792" max="11792" width="13" style="11" bestFit="1" customWidth="1"/>
    <col min="11793" max="12032" width="9.140625" style="11"/>
    <col min="12033" max="12033" width="3.5703125" style="11" customWidth="1"/>
    <col min="12034" max="12037" width="9.140625" style="11"/>
    <col min="12038" max="12038" width="45.140625" style="11" customWidth="1"/>
    <col min="12039" max="12039" width="13" style="11" customWidth="1"/>
    <col min="12040" max="12041" width="22" style="11" customWidth="1"/>
    <col min="12042" max="12042" width="22.140625" style="11" customWidth="1"/>
    <col min="12043" max="12043" width="22.28515625" style="11" customWidth="1"/>
    <col min="12044" max="12044" width="22" style="11" customWidth="1"/>
    <col min="12045" max="12045" width="20.7109375" style="11" customWidth="1"/>
    <col min="12046" max="12046" width="6.85546875" style="11" customWidth="1"/>
    <col min="12047" max="12047" width="9.140625" style="11"/>
    <col min="12048" max="12048" width="13" style="11" bestFit="1" customWidth="1"/>
    <col min="12049" max="12288" width="9.140625" style="11"/>
    <col min="12289" max="12289" width="3.5703125" style="11" customWidth="1"/>
    <col min="12290" max="12293" width="9.140625" style="11"/>
    <col min="12294" max="12294" width="45.140625" style="11" customWidth="1"/>
    <col min="12295" max="12295" width="13" style="11" customWidth="1"/>
    <col min="12296" max="12297" width="22" style="11" customWidth="1"/>
    <col min="12298" max="12298" width="22.140625" style="11" customWidth="1"/>
    <col min="12299" max="12299" width="22.28515625" style="11" customWidth="1"/>
    <col min="12300" max="12300" width="22" style="11" customWidth="1"/>
    <col min="12301" max="12301" width="20.7109375" style="11" customWidth="1"/>
    <col min="12302" max="12302" width="6.85546875" style="11" customWidth="1"/>
    <col min="12303" max="12303" width="9.140625" style="11"/>
    <col min="12304" max="12304" width="13" style="11" bestFit="1" customWidth="1"/>
    <col min="12305" max="12544" width="9.140625" style="11"/>
    <col min="12545" max="12545" width="3.5703125" style="11" customWidth="1"/>
    <col min="12546" max="12549" width="9.140625" style="11"/>
    <col min="12550" max="12550" width="45.140625" style="11" customWidth="1"/>
    <col min="12551" max="12551" width="13" style="11" customWidth="1"/>
    <col min="12552" max="12553" width="22" style="11" customWidth="1"/>
    <col min="12554" max="12554" width="22.140625" style="11" customWidth="1"/>
    <col min="12555" max="12555" width="22.28515625" style="11" customWidth="1"/>
    <col min="12556" max="12556" width="22" style="11" customWidth="1"/>
    <col min="12557" max="12557" width="20.7109375" style="11" customWidth="1"/>
    <col min="12558" max="12558" width="6.85546875" style="11" customWidth="1"/>
    <col min="12559" max="12559" width="9.140625" style="11"/>
    <col min="12560" max="12560" width="13" style="11" bestFit="1" customWidth="1"/>
    <col min="12561" max="12800" width="9.140625" style="11"/>
    <col min="12801" max="12801" width="3.5703125" style="11" customWidth="1"/>
    <col min="12802" max="12805" width="9.140625" style="11"/>
    <col min="12806" max="12806" width="45.140625" style="11" customWidth="1"/>
    <col min="12807" max="12807" width="13" style="11" customWidth="1"/>
    <col min="12808" max="12809" width="22" style="11" customWidth="1"/>
    <col min="12810" max="12810" width="22.140625" style="11" customWidth="1"/>
    <col min="12811" max="12811" width="22.28515625" style="11" customWidth="1"/>
    <col min="12812" max="12812" width="22" style="11" customWidth="1"/>
    <col min="12813" max="12813" width="20.7109375" style="11" customWidth="1"/>
    <col min="12814" max="12814" width="6.85546875" style="11" customWidth="1"/>
    <col min="12815" max="12815" width="9.140625" style="11"/>
    <col min="12816" max="12816" width="13" style="11" bestFit="1" customWidth="1"/>
    <col min="12817" max="13056" width="9.140625" style="11"/>
    <col min="13057" max="13057" width="3.5703125" style="11" customWidth="1"/>
    <col min="13058" max="13061" width="9.140625" style="11"/>
    <col min="13062" max="13062" width="45.140625" style="11" customWidth="1"/>
    <col min="13063" max="13063" width="13" style="11" customWidth="1"/>
    <col min="13064" max="13065" width="22" style="11" customWidth="1"/>
    <col min="13066" max="13066" width="22.140625" style="11" customWidth="1"/>
    <col min="13067" max="13067" width="22.28515625" style="11" customWidth="1"/>
    <col min="13068" max="13068" width="22" style="11" customWidth="1"/>
    <col min="13069" max="13069" width="20.7109375" style="11" customWidth="1"/>
    <col min="13070" max="13070" width="6.85546875" style="11" customWidth="1"/>
    <col min="13071" max="13071" width="9.140625" style="11"/>
    <col min="13072" max="13072" width="13" style="11" bestFit="1" customWidth="1"/>
    <col min="13073" max="13312" width="9.140625" style="11"/>
    <col min="13313" max="13313" width="3.5703125" style="11" customWidth="1"/>
    <col min="13314" max="13317" width="9.140625" style="11"/>
    <col min="13318" max="13318" width="45.140625" style="11" customWidth="1"/>
    <col min="13319" max="13319" width="13" style="11" customWidth="1"/>
    <col min="13320" max="13321" width="22" style="11" customWidth="1"/>
    <col min="13322" max="13322" width="22.140625" style="11" customWidth="1"/>
    <col min="13323" max="13323" width="22.28515625" style="11" customWidth="1"/>
    <col min="13324" max="13324" width="22" style="11" customWidth="1"/>
    <col min="13325" max="13325" width="20.7109375" style="11" customWidth="1"/>
    <col min="13326" max="13326" width="6.85546875" style="11" customWidth="1"/>
    <col min="13327" max="13327" width="9.140625" style="11"/>
    <col min="13328" max="13328" width="13" style="11" bestFit="1" customWidth="1"/>
    <col min="13329" max="13568" width="9.140625" style="11"/>
    <col min="13569" max="13569" width="3.5703125" style="11" customWidth="1"/>
    <col min="13570" max="13573" width="9.140625" style="11"/>
    <col min="13574" max="13574" width="45.140625" style="11" customWidth="1"/>
    <col min="13575" max="13575" width="13" style="11" customWidth="1"/>
    <col min="13576" max="13577" width="22" style="11" customWidth="1"/>
    <col min="13578" max="13578" width="22.140625" style="11" customWidth="1"/>
    <col min="13579" max="13579" width="22.28515625" style="11" customWidth="1"/>
    <col min="13580" max="13580" width="22" style="11" customWidth="1"/>
    <col min="13581" max="13581" width="20.7109375" style="11" customWidth="1"/>
    <col min="13582" max="13582" width="6.85546875" style="11" customWidth="1"/>
    <col min="13583" max="13583" width="9.140625" style="11"/>
    <col min="13584" max="13584" width="13" style="11" bestFit="1" customWidth="1"/>
    <col min="13585" max="13824" width="9.140625" style="11"/>
    <col min="13825" max="13825" width="3.5703125" style="11" customWidth="1"/>
    <col min="13826" max="13829" width="9.140625" style="11"/>
    <col min="13830" max="13830" width="45.140625" style="11" customWidth="1"/>
    <col min="13831" max="13831" width="13" style="11" customWidth="1"/>
    <col min="13832" max="13833" width="22" style="11" customWidth="1"/>
    <col min="13834" max="13834" width="22.140625" style="11" customWidth="1"/>
    <col min="13835" max="13835" width="22.28515625" style="11" customWidth="1"/>
    <col min="13836" max="13836" width="22" style="11" customWidth="1"/>
    <col min="13837" max="13837" width="20.7109375" style="11" customWidth="1"/>
    <col min="13838" max="13838" width="6.85546875" style="11" customWidth="1"/>
    <col min="13839" max="13839" width="9.140625" style="11"/>
    <col min="13840" max="13840" width="13" style="11" bestFit="1" customWidth="1"/>
    <col min="13841" max="14080" width="9.140625" style="11"/>
    <col min="14081" max="14081" width="3.5703125" style="11" customWidth="1"/>
    <col min="14082" max="14085" width="9.140625" style="11"/>
    <col min="14086" max="14086" width="45.140625" style="11" customWidth="1"/>
    <col min="14087" max="14087" width="13" style="11" customWidth="1"/>
    <col min="14088" max="14089" width="22" style="11" customWidth="1"/>
    <col min="14090" max="14090" width="22.140625" style="11" customWidth="1"/>
    <col min="14091" max="14091" width="22.28515625" style="11" customWidth="1"/>
    <col min="14092" max="14092" width="22" style="11" customWidth="1"/>
    <col min="14093" max="14093" width="20.7109375" style="11" customWidth="1"/>
    <col min="14094" max="14094" width="6.85546875" style="11" customWidth="1"/>
    <col min="14095" max="14095" width="9.140625" style="11"/>
    <col min="14096" max="14096" width="13" style="11" bestFit="1" customWidth="1"/>
    <col min="14097" max="14336" width="9.140625" style="11"/>
    <col min="14337" max="14337" width="3.5703125" style="11" customWidth="1"/>
    <col min="14338" max="14341" width="9.140625" style="11"/>
    <col min="14342" max="14342" width="45.140625" style="11" customWidth="1"/>
    <col min="14343" max="14343" width="13" style="11" customWidth="1"/>
    <col min="14344" max="14345" width="22" style="11" customWidth="1"/>
    <col min="14346" max="14346" width="22.140625" style="11" customWidth="1"/>
    <col min="14347" max="14347" width="22.28515625" style="11" customWidth="1"/>
    <col min="14348" max="14348" width="22" style="11" customWidth="1"/>
    <col min="14349" max="14349" width="20.7109375" style="11" customWidth="1"/>
    <col min="14350" max="14350" width="6.85546875" style="11" customWidth="1"/>
    <col min="14351" max="14351" width="9.140625" style="11"/>
    <col min="14352" max="14352" width="13" style="11" bestFit="1" customWidth="1"/>
    <col min="14353" max="14592" width="9.140625" style="11"/>
    <col min="14593" max="14593" width="3.5703125" style="11" customWidth="1"/>
    <col min="14594" max="14597" width="9.140625" style="11"/>
    <col min="14598" max="14598" width="45.140625" style="11" customWidth="1"/>
    <col min="14599" max="14599" width="13" style="11" customWidth="1"/>
    <col min="14600" max="14601" width="22" style="11" customWidth="1"/>
    <col min="14602" max="14602" width="22.140625" style="11" customWidth="1"/>
    <col min="14603" max="14603" width="22.28515625" style="11" customWidth="1"/>
    <col min="14604" max="14604" width="22" style="11" customWidth="1"/>
    <col min="14605" max="14605" width="20.7109375" style="11" customWidth="1"/>
    <col min="14606" max="14606" width="6.85546875" style="11" customWidth="1"/>
    <col min="14607" max="14607" width="9.140625" style="11"/>
    <col min="14608" max="14608" width="13" style="11" bestFit="1" customWidth="1"/>
    <col min="14609" max="14848" width="9.140625" style="11"/>
    <col min="14849" max="14849" width="3.5703125" style="11" customWidth="1"/>
    <col min="14850" max="14853" width="9.140625" style="11"/>
    <col min="14854" max="14854" width="45.140625" style="11" customWidth="1"/>
    <col min="14855" max="14855" width="13" style="11" customWidth="1"/>
    <col min="14856" max="14857" width="22" style="11" customWidth="1"/>
    <col min="14858" max="14858" width="22.140625" style="11" customWidth="1"/>
    <col min="14859" max="14859" width="22.28515625" style="11" customWidth="1"/>
    <col min="14860" max="14860" width="22" style="11" customWidth="1"/>
    <col min="14861" max="14861" width="20.7109375" style="11" customWidth="1"/>
    <col min="14862" max="14862" width="6.85546875" style="11" customWidth="1"/>
    <col min="14863" max="14863" width="9.140625" style="11"/>
    <col min="14864" max="14864" width="13" style="11" bestFit="1" customWidth="1"/>
    <col min="14865" max="15104" width="9.140625" style="11"/>
    <col min="15105" max="15105" width="3.5703125" style="11" customWidth="1"/>
    <col min="15106" max="15109" width="9.140625" style="11"/>
    <col min="15110" max="15110" width="45.140625" style="11" customWidth="1"/>
    <col min="15111" max="15111" width="13" style="11" customWidth="1"/>
    <col min="15112" max="15113" width="22" style="11" customWidth="1"/>
    <col min="15114" max="15114" width="22.140625" style="11" customWidth="1"/>
    <col min="15115" max="15115" width="22.28515625" style="11" customWidth="1"/>
    <col min="15116" max="15116" width="22" style="11" customWidth="1"/>
    <col min="15117" max="15117" width="20.7109375" style="11" customWidth="1"/>
    <col min="15118" max="15118" width="6.85546875" style="11" customWidth="1"/>
    <col min="15119" max="15119" width="9.140625" style="11"/>
    <col min="15120" max="15120" width="13" style="11" bestFit="1" customWidth="1"/>
    <col min="15121" max="15360" width="9.140625" style="11"/>
    <col min="15361" max="15361" width="3.5703125" style="11" customWidth="1"/>
    <col min="15362" max="15365" width="9.140625" style="11"/>
    <col min="15366" max="15366" width="45.140625" style="11" customWidth="1"/>
    <col min="15367" max="15367" width="13" style="11" customWidth="1"/>
    <col min="15368" max="15369" width="22" style="11" customWidth="1"/>
    <col min="15370" max="15370" width="22.140625" style="11" customWidth="1"/>
    <col min="15371" max="15371" width="22.28515625" style="11" customWidth="1"/>
    <col min="15372" max="15372" width="22" style="11" customWidth="1"/>
    <col min="15373" max="15373" width="20.7109375" style="11" customWidth="1"/>
    <col min="15374" max="15374" width="6.85546875" style="11" customWidth="1"/>
    <col min="15375" max="15375" width="9.140625" style="11"/>
    <col min="15376" max="15376" width="13" style="11" bestFit="1" customWidth="1"/>
    <col min="15377" max="15616" width="9.140625" style="11"/>
    <col min="15617" max="15617" width="3.5703125" style="11" customWidth="1"/>
    <col min="15618" max="15621" width="9.140625" style="11"/>
    <col min="15622" max="15622" width="45.140625" style="11" customWidth="1"/>
    <col min="15623" max="15623" width="13" style="11" customWidth="1"/>
    <col min="15624" max="15625" width="22" style="11" customWidth="1"/>
    <col min="15626" max="15626" width="22.140625" style="11" customWidth="1"/>
    <col min="15627" max="15627" width="22.28515625" style="11" customWidth="1"/>
    <col min="15628" max="15628" width="22" style="11" customWidth="1"/>
    <col min="15629" max="15629" width="20.7109375" style="11" customWidth="1"/>
    <col min="15630" max="15630" width="6.85546875" style="11" customWidth="1"/>
    <col min="15631" max="15631" width="9.140625" style="11"/>
    <col min="15632" max="15632" width="13" style="11" bestFit="1" customWidth="1"/>
    <col min="15633" max="15872" width="9.140625" style="11"/>
    <col min="15873" max="15873" width="3.5703125" style="11" customWidth="1"/>
    <col min="15874" max="15877" width="9.140625" style="11"/>
    <col min="15878" max="15878" width="45.140625" style="11" customWidth="1"/>
    <col min="15879" max="15879" width="13" style="11" customWidth="1"/>
    <col min="15880" max="15881" width="22" style="11" customWidth="1"/>
    <col min="15882" max="15882" width="22.140625" style="11" customWidth="1"/>
    <col min="15883" max="15883" width="22.28515625" style="11" customWidth="1"/>
    <col min="15884" max="15884" width="22" style="11" customWidth="1"/>
    <col min="15885" max="15885" width="20.7109375" style="11" customWidth="1"/>
    <col min="15886" max="15886" width="6.85546875" style="11" customWidth="1"/>
    <col min="15887" max="15887" width="9.140625" style="11"/>
    <col min="15888" max="15888" width="13" style="11" bestFit="1" customWidth="1"/>
    <col min="15889" max="16128" width="9.140625" style="11"/>
    <col min="16129" max="16129" width="3.5703125" style="11" customWidth="1"/>
    <col min="16130" max="16133" width="9.140625" style="11"/>
    <col min="16134" max="16134" width="45.140625" style="11" customWidth="1"/>
    <col min="16135" max="16135" width="13" style="11" customWidth="1"/>
    <col min="16136" max="16137" width="22" style="11" customWidth="1"/>
    <col min="16138" max="16138" width="22.140625" style="11" customWidth="1"/>
    <col min="16139" max="16139" width="22.28515625" style="11" customWidth="1"/>
    <col min="16140" max="16140" width="22" style="11" customWidth="1"/>
    <col min="16141" max="16141" width="20.7109375" style="11" customWidth="1"/>
    <col min="16142" max="16142" width="6.85546875" style="11" customWidth="1"/>
    <col min="16143" max="16143" width="9.140625" style="11"/>
    <col min="16144" max="16144" width="13" style="11" bestFit="1" customWidth="1"/>
    <col min="16145" max="16384" width="9.140625" style="11"/>
  </cols>
  <sheetData>
    <row r="1" spans="1:14" s="4" customFormat="1" ht="16.5" thickBot="1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3"/>
    </row>
    <row r="2" spans="1:14" s="4" customFormat="1" ht="16.5" thickTop="1">
      <c r="A2" s="1"/>
      <c r="B2" s="5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8"/>
    </row>
    <row r="3" spans="1:14" ht="15.75" customHeight="1">
      <c r="A3" s="1"/>
      <c r="B3" s="9"/>
      <c r="C3" s="10"/>
      <c r="E3" s="12"/>
      <c r="F3" s="261" t="s">
        <v>231</v>
      </c>
      <c r="G3" s="261"/>
      <c r="H3" s="261"/>
      <c r="K3" s="13"/>
      <c r="M3" s="13"/>
      <c r="N3" s="14"/>
    </row>
    <row r="4" spans="1:14" s="4" customFormat="1">
      <c r="A4" s="1"/>
      <c r="B4" s="15"/>
      <c r="C4" s="16"/>
      <c r="E4" s="17"/>
      <c r="F4" s="262" t="s">
        <v>0</v>
      </c>
      <c r="G4" s="262"/>
      <c r="H4" s="262"/>
      <c r="I4" s="16"/>
      <c r="J4" s="16"/>
      <c r="K4" s="16"/>
      <c r="L4" s="16"/>
      <c r="M4" s="16"/>
      <c r="N4" s="14"/>
    </row>
    <row r="5" spans="1:14" s="4" customFormat="1">
      <c r="A5" s="1"/>
      <c r="B5" s="15"/>
      <c r="C5" s="16"/>
      <c r="D5" s="17"/>
      <c r="E5" s="18"/>
      <c r="F5" s="263" t="s">
        <v>1</v>
      </c>
      <c r="G5" s="263"/>
      <c r="H5" s="263"/>
      <c r="I5" s="16"/>
      <c r="J5" s="16"/>
      <c r="K5" s="16"/>
      <c r="L5" s="16"/>
      <c r="M5" s="16"/>
      <c r="N5" s="14"/>
    </row>
    <row r="6" spans="1:14" s="4" customFormat="1" ht="21.75" customHeight="1">
      <c r="A6" s="1"/>
      <c r="B6" s="15"/>
      <c r="C6" s="16"/>
      <c r="D6" s="16"/>
      <c r="E6" s="16"/>
      <c r="F6" s="16"/>
      <c r="G6" s="19"/>
      <c r="H6" s="257" t="s">
        <v>2</v>
      </c>
      <c r="I6" s="264"/>
      <c r="J6" s="264"/>
      <c r="K6" s="257" t="s">
        <v>3</v>
      </c>
      <c r="L6" s="258"/>
      <c r="M6" s="258"/>
      <c r="N6" s="14"/>
    </row>
    <row r="7" spans="1:14" ht="22.5" customHeight="1" thickBot="1">
      <c r="A7" s="1"/>
      <c r="B7" s="15"/>
      <c r="C7" s="259" t="s">
        <v>4</v>
      </c>
      <c r="D7" s="260"/>
      <c r="E7" s="260"/>
      <c r="F7" s="16"/>
      <c r="G7" s="20"/>
      <c r="H7" s="21"/>
      <c r="I7" s="22" t="s">
        <v>5</v>
      </c>
      <c r="J7" s="21"/>
      <c r="K7" s="21"/>
      <c r="L7" s="22" t="s">
        <v>6</v>
      </c>
      <c r="M7" s="21"/>
      <c r="N7" s="14"/>
    </row>
    <row r="8" spans="1:14" ht="16.5" thickTop="1">
      <c r="A8" s="1"/>
      <c r="B8" s="23"/>
      <c r="C8" s="24"/>
      <c r="D8" s="24"/>
      <c r="E8" s="24"/>
      <c r="F8" s="24"/>
      <c r="G8" s="25" t="s">
        <v>7</v>
      </c>
      <c r="H8" s="26" t="s">
        <v>8</v>
      </c>
      <c r="I8" s="27" t="s">
        <v>9</v>
      </c>
      <c r="J8" s="28" t="s">
        <v>10</v>
      </c>
      <c r="K8" s="26" t="s">
        <v>8</v>
      </c>
      <c r="L8" s="27" t="s">
        <v>9</v>
      </c>
      <c r="M8" s="28" t="s">
        <v>10</v>
      </c>
      <c r="N8" s="14"/>
    </row>
    <row r="9" spans="1:14" s="36" customFormat="1" ht="16.5" thickBot="1">
      <c r="A9" s="29"/>
      <c r="B9" s="30" t="s">
        <v>11</v>
      </c>
      <c r="C9" s="18" t="s">
        <v>12</v>
      </c>
      <c r="D9" s="18"/>
      <c r="E9" s="18"/>
      <c r="F9" s="18"/>
      <c r="G9" s="31"/>
      <c r="H9" s="32">
        <f>H10+H11+H12</f>
        <v>431947</v>
      </c>
      <c r="I9" s="33">
        <f>I10+I11+I12</f>
        <v>505264.39</v>
      </c>
      <c r="J9" s="34">
        <f t="shared" ref="J9:J14" si="0">H9+I9</f>
        <v>937211.39</v>
      </c>
      <c r="K9" s="32">
        <f>K10+K11+K12</f>
        <v>335183</v>
      </c>
      <c r="L9" s="33">
        <f>L10+L11+L12</f>
        <v>716824</v>
      </c>
      <c r="M9" s="34">
        <f t="shared" ref="M9:M14" si="1">K9+L9</f>
        <v>1052007</v>
      </c>
      <c r="N9" s="35"/>
    </row>
    <row r="10" spans="1:14">
      <c r="A10" s="1"/>
      <c r="B10" s="15"/>
      <c r="C10" s="37" t="s">
        <v>13</v>
      </c>
      <c r="D10" s="16" t="s">
        <v>14</v>
      </c>
      <c r="E10" s="16"/>
      <c r="F10" s="16"/>
      <c r="G10" s="38"/>
      <c r="H10" s="39">
        <v>431947</v>
      </c>
      <c r="I10" s="40">
        <v>0</v>
      </c>
      <c r="J10" s="41">
        <f t="shared" si="0"/>
        <v>431947</v>
      </c>
      <c r="K10" s="42">
        <v>335183</v>
      </c>
      <c r="L10" s="43">
        <v>0</v>
      </c>
      <c r="M10" s="41">
        <f t="shared" si="1"/>
        <v>335183</v>
      </c>
      <c r="N10" s="14"/>
    </row>
    <row r="11" spans="1:14">
      <c r="A11" s="1"/>
      <c r="B11" s="15"/>
      <c r="C11" s="37" t="s">
        <v>15</v>
      </c>
      <c r="D11" s="16" t="s">
        <v>16</v>
      </c>
      <c r="E11" s="16"/>
      <c r="F11" s="16"/>
      <c r="G11" s="38"/>
      <c r="H11" s="39">
        <v>0</v>
      </c>
      <c r="I11" s="40">
        <f>[2]aktif!C8*1000</f>
        <v>505264.39</v>
      </c>
      <c r="J11" s="41">
        <f t="shared" si="0"/>
        <v>505264.39</v>
      </c>
      <c r="K11" s="42">
        <v>0</v>
      </c>
      <c r="L11" s="43">
        <v>716824</v>
      </c>
      <c r="M11" s="41">
        <f t="shared" si="1"/>
        <v>716824</v>
      </c>
      <c r="N11" s="14"/>
    </row>
    <row r="12" spans="1:14">
      <c r="A12" s="1"/>
      <c r="B12" s="15"/>
      <c r="C12" s="37" t="s">
        <v>17</v>
      </c>
      <c r="D12" s="16" t="s">
        <v>18</v>
      </c>
      <c r="E12" s="16"/>
      <c r="F12" s="16"/>
      <c r="G12" s="38"/>
      <c r="H12" s="44">
        <v>0</v>
      </c>
      <c r="I12" s="45">
        <f>[2]mizan!G14</f>
        <v>0</v>
      </c>
      <c r="J12" s="41">
        <f t="shared" si="0"/>
        <v>0</v>
      </c>
      <c r="K12" s="46">
        <v>0</v>
      </c>
      <c r="L12" s="47">
        <v>0</v>
      </c>
      <c r="M12" s="41">
        <f t="shared" si="1"/>
        <v>0</v>
      </c>
      <c r="N12" s="14"/>
    </row>
    <row r="13" spans="1:14" s="36" customFormat="1" ht="16.5" thickBot="1">
      <c r="A13" s="29"/>
      <c r="B13" s="30" t="s">
        <v>19</v>
      </c>
      <c r="C13" s="48" t="s">
        <v>20</v>
      </c>
      <c r="D13" s="18"/>
      <c r="E13" s="18"/>
      <c r="F13" s="18"/>
      <c r="G13" s="49" t="s">
        <v>21</v>
      </c>
      <c r="H13" s="32">
        <f>H14+H15</f>
        <v>1050893</v>
      </c>
      <c r="I13" s="33">
        <f>I14+I15</f>
        <v>5177664.58</v>
      </c>
      <c r="J13" s="34">
        <f t="shared" si="0"/>
        <v>6228557.5800000001</v>
      </c>
      <c r="K13" s="32">
        <f>K14+K15</f>
        <v>917025</v>
      </c>
      <c r="L13" s="33">
        <f>L14+L15</f>
        <v>6885074</v>
      </c>
      <c r="M13" s="34">
        <f t="shared" si="1"/>
        <v>7802099</v>
      </c>
      <c r="N13" s="35"/>
    </row>
    <row r="14" spans="1:14">
      <c r="A14" s="1"/>
      <c r="B14" s="15"/>
      <c r="C14" s="37" t="s">
        <v>13</v>
      </c>
      <c r="D14" s="50" t="s">
        <v>22</v>
      </c>
      <c r="E14" s="16"/>
      <c r="F14" s="16"/>
      <c r="G14" s="38"/>
      <c r="H14" s="39">
        <v>1037680</v>
      </c>
      <c r="I14" s="40">
        <f>[2]aktif!C18*1000</f>
        <v>3999285.58</v>
      </c>
      <c r="J14" s="41">
        <f t="shared" si="0"/>
        <v>5036965.58</v>
      </c>
      <c r="K14" s="42">
        <v>855588</v>
      </c>
      <c r="L14" s="43">
        <v>3285141</v>
      </c>
      <c r="M14" s="41">
        <f t="shared" si="1"/>
        <v>4140729</v>
      </c>
      <c r="N14" s="14"/>
    </row>
    <row r="15" spans="1:14">
      <c r="A15" s="1"/>
      <c r="B15" s="15"/>
      <c r="C15" s="37" t="s">
        <v>15</v>
      </c>
      <c r="D15" s="16" t="s">
        <v>23</v>
      </c>
      <c r="E15" s="16"/>
      <c r="F15" s="16"/>
      <c r="G15" s="38"/>
      <c r="H15" s="51">
        <f>H16+H17+H18</f>
        <v>13213</v>
      </c>
      <c r="I15" s="52">
        <f>I16+I17+I18</f>
        <v>1178379</v>
      </c>
      <c r="J15" s="41">
        <f>H15+I15</f>
        <v>1191592</v>
      </c>
      <c r="K15" s="51">
        <f>K16+K17+K18</f>
        <v>61437</v>
      </c>
      <c r="L15" s="52">
        <f>L16+L17+L18</f>
        <v>3599933</v>
      </c>
      <c r="M15" s="41">
        <f>K15+L15</f>
        <v>3661370</v>
      </c>
      <c r="N15" s="14"/>
    </row>
    <row r="16" spans="1:14">
      <c r="A16" s="1"/>
      <c r="B16" s="15"/>
      <c r="C16" s="50"/>
      <c r="D16" s="16" t="s">
        <v>24</v>
      </c>
      <c r="E16" s="16"/>
      <c r="F16" s="16"/>
      <c r="G16" s="53"/>
      <c r="H16" s="54">
        <v>782</v>
      </c>
      <c r="I16" s="55">
        <v>2381</v>
      </c>
      <c r="J16" s="56">
        <f t="shared" ref="J16:J58" si="2">H16+I16</f>
        <v>3163</v>
      </c>
      <c r="K16" s="57">
        <v>2616</v>
      </c>
      <c r="L16" s="58">
        <v>3814</v>
      </c>
      <c r="M16" s="56">
        <f t="shared" ref="M16:M58" si="3">K16+L16</f>
        <v>6430</v>
      </c>
      <c r="N16" s="14"/>
    </row>
    <row r="17" spans="1:14">
      <c r="A17" s="1"/>
      <c r="B17" s="15"/>
      <c r="C17" s="50"/>
      <c r="D17" s="16" t="s">
        <v>25</v>
      </c>
      <c r="E17" s="16"/>
      <c r="F17" s="16"/>
      <c r="G17" s="53"/>
      <c r="H17" s="59">
        <v>12431</v>
      </c>
      <c r="I17" s="60">
        <v>1175998</v>
      </c>
      <c r="J17" s="56">
        <f t="shared" si="2"/>
        <v>1188429</v>
      </c>
      <c r="K17" s="57">
        <v>58821</v>
      </c>
      <c r="L17" s="58">
        <v>3596119</v>
      </c>
      <c r="M17" s="61">
        <f t="shared" si="3"/>
        <v>3654940</v>
      </c>
      <c r="N17" s="14"/>
    </row>
    <row r="18" spans="1:14">
      <c r="A18" s="1"/>
      <c r="B18" s="15"/>
      <c r="C18" s="50"/>
      <c r="D18" s="16" t="s">
        <v>26</v>
      </c>
      <c r="E18" s="16"/>
      <c r="F18" s="16"/>
      <c r="G18" s="62"/>
      <c r="H18" s="57"/>
      <c r="I18" s="58"/>
      <c r="J18" s="56">
        <f t="shared" si="2"/>
        <v>0</v>
      </c>
      <c r="K18" s="57"/>
      <c r="L18" s="58"/>
      <c r="M18" s="56">
        <f t="shared" si="3"/>
        <v>0</v>
      </c>
      <c r="N18" s="14"/>
    </row>
    <row r="19" spans="1:14" s="36" customFormat="1" ht="16.5" thickBot="1">
      <c r="A19" s="29"/>
      <c r="B19" s="30" t="s">
        <v>27</v>
      </c>
      <c r="C19" s="48" t="s">
        <v>28</v>
      </c>
      <c r="D19" s="18"/>
      <c r="E19" s="18"/>
      <c r="F19" s="18"/>
      <c r="G19" s="49" t="s">
        <v>29</v>
      </c>
      <c r="H19" s="32">
        <f>H20+H21+H22+H23</f>
        <v>851168</v>
      </c>
      <c r="I19" s="33">
        <f>I20+I21+I22+I23</f>
        <v>710945</v>
      </c>
      <c r="J19" s="34">
        <f t="shared" si="2"/>
        <v>1562113</v>
      </c>
      <c r="K19" s="32">
        <f>K20+K21+K22+K23</f>
        <v>799219</v>
      </c>
      <c r="L19" s="33">
        <f>L20+L21+L22+L23</f>
        <v>645069</v>
      </c>
      <c r="M19" s="34">
        <f t="shared" si="3"/>
        <v>1444288</v>
      </c>
      <c r="N19" s="35"/>
    </row>
    <row r="20" spans="1:14">
      <c r="A20" s="1"/>
      <c r="B20" s="15"/>
      <c r="C20" s="37" t="s">
        <v>13</v>
      </c>
      <c r="D20" s="16" t="s">
        <v>30</v>
      </c>
      <c r="E20" s="16"/>
      <c r="F20" s="16"/>
      <c r="G20" s="38"/>
      <c r="H20" s="63"/>
      <c r="I20" s="64"/>
      <c r="J20" s="41">
        <f t="shared" si="2"/>
        <v>0</v>
      </c>
      <c r="K20" s="63"/>
      <c r="L20" s="64"/>
      <c r="M20" s="41">
        <f t="shared" si="3"/>
        <v>0</v>
      </c>
      <c r="N20" s="14"/>
    </row>
    <row r="21" spans="1:14">
      <c r="A21" s="1"/>
      <c r="B21" s="15"/>
      <c r="C21" s="37" t="s">
        <v>15</v>
      </c>
      <c r="D21" s="16" t="s">
        <v>31</v>
      </c>
      <c r="E21" s="16"/>
      <c r="F21" s="16"/>
      <c r="G21" s="38"/>
      <c r="H21" s="63"/>
      <c r="I21" s="64"/>
      <c r="J21" s="41">
        <f t="shared" si="2"/>
        <v>0</v>
      </c>
      <c r="K21" s="63"/>
      <c r="L21" s="64"/>
      <c r="M21" s="41">
        <f t="shared" si="3"/>
        <v>0</v>
      </c>
      <c r="N21" s="14"/>
    </row>
    <row r="22" spans="1:14">
      <c r="A22" s="1"/>
      <c r="B22" s="15"/>
      <c r="C22" s="37" t="s">
        <v>17</v>
      </c>
      <c r="D22" s="16" t="s">
        <v>32</v>
      </c>
      <c r="E22" s="16"/>
      <c r="F22" s="16"/>
      <c r="G22" s="38"/>
      <c r="H22" s="63"/>
      <c r="I22" s="64"/>
      <c r="J22" s="41">
        <f t="shared" si="2"/>
        <v>0</v>
      </c>
      <c r="K22" s="63"/>
      <c r="L22" s="64"/>
      <c r="M22" s="41">
        <f t="shared" si="3"/>
        <v>0</v>
      </c>
      <c r="N22" s="14"/>
    </row>
    <row r="23" spans="1:14">
      <c r="A23" s="1"/>
      <c r="B23" s="15"/>
      <c r="C23" s="37" t="s">
        <v>33</v>
      </c>
      <c r="D23" s="65" t="s">
        <v>34</v>
      </c>
      <c r="E23" s="16"/>
      <c r="F23" s="16"/>
      <c r="G23" s="38"/>
      <c r="H23" s="63">
        <v>851168</v>
      </c>
      <c r="I23" s="64">
        <v>710945</v>
      </c>
      <c r="J23" s="41">
        <f t="shared" si="2"/>
        <v>1562113</v>
      </c>
      <c r="K23" s="63">
        <v>799219</v>
      </c>
      <c r="L23" s="64">
        <v>645069</v>
      </c>
      <c r="M23" s="41">
        <f t="shared" si="3"/>
        <v>1444288</v>
      </c>
      <c r="N23" s="14"/>
    </row>
    <row r="24" spans="1:14" s="36" customFormat="1" ht="16.5" thickBot="1">
      <c r="A24" s="29"/>
      <c r="B24" s="30" t="s">
        <v>35</v>
      </c>
      <c r="C24" s="17" t="s">
        <v>36</v>
      </c>
      <c r="D24" s="18"/>
      <c r="E24" s="18"/>
      <c r="F24" s="18"/>
      <c r="G24" s="49" t="s">
        <v>37</v>
      </c>
      <c r="H24" s="32">
        <f>H25+H26</f>
        <v>50500853</v>
      </c>
      <c r="I24" s="33">
        <f>I25+I26</f>
        <v>31693675</v>
      </c>
      <c r="J24" s="34">
        <f t="shared" si="2"/>
        <v>82194528</v>
      </c>
      <c r="K24" s="32">
        <f>K25+K26</f>
        <v>53145238</v>
      </c>
      <c r="L24" s="33">
        <f>L25+L26</f>
        <v>51191715</v>
      </c>
      <c r="M24" s="34">
        <f t="shared" si="3"/>
        <v>104336953</v>
      </c>
      <c r="N24" s="35"/>
    </row>
    <row r="25" spans="1:14">
      <c r="A25" s="1"/>
      <c r="B25" s="15"/>
      <c r="C25" s="37" t="s">
        <v>13</v>
      </c>
      <c r="D25" s="16" t="s">
        <v>38</v>
      </c>
      <c r="E25" s="16"/>
      <c r="F25" s="16"/>
      <c r="G25" s="38"/>
      <c r="H25" s="63">
        <v>34180906</v>
      </c>
      <c r="I25" s="64">
        <v>14866745</v>
      </c>
      <c r="J25" s="41">
        <f t="shared" si="2"/>
        <v>49047651</v>
      </c>
      <c r="K25" s="63">
        <v>42121410</v>
      </c>
      <c r="L25" s="64">
        <v>28262992</v>
      </c>
      <c r="M25" s="41">
        <f t="shared" si="3"/>
        <v>70384402</v>
      </c>
      <c r="N25" s="14"/>
    </row>
    <row r="26" spans="1:14">
      <c r="A26" s="1"/>
      <c r="B26" s="15"/>
      <c r="C26" s="37" t="s">
        <v>15</v>
      </c>
      <c r="D26" s="16" t="s">
        <v>39</v>
      </c>
      <c r="E26" s="16"/>
      <c r="F26" s="16"/>
      <c r="G26" s="38"/>
      <c r="H26" s="63">
        <v>16319947</v>
      </c>
      <c r="I26" s="64">
        <v>16826930</v>
      </c>
      <c r="J26" s="41">
        <f t="shared" si="2"/>
        <v>33146877</v>
      </c>
      <c r="K26" s="63">
        <v>11023828</v>
      </c>
      <c r="L26" s="64">
        <v>22928723</v>
      </c>
      <c r="M26" s="41">
        <f t="shared" si="3"/>
        <v>33952551</v>
      </c>
      <c r="N26" s="14"/>
    </row>
    <row r="27" spans="1:14" s="36" customFormat="1" ht="16.5" thickBot="1">
      <c r="A27" s="29"/>
      <c r="B27" s="30" t="s">
        <v>40</v>
      </c>
      <c r="C27" s="17" t="s">
        <v>41</v>
      </c>
      <c r="D27" s="18"/>
      <c r="E27" s="18"/>
      <c r="F27" s="18"/>
      <c r="G27" s="49" t="s">
        <v>42</v>
      </c>
      <c r="H27" s="32">
        <f>H28+H31+H34</f>
        <v>0</v>
      </c>
      <c r="I27" s="33">
        <f>I28+I31+I34</f>
        <v>0</v>
      </c>
      <c r="J27" s="34">
        <f t="shared" si="2"/>
        <v>0</v>
      </c>
      <c r="K27" s="32">
        <f>K28+K31+K34</f>
        <v>0</v>
      </c>
      <c r="L27" s="33">
        <f>L28+L31+L34</f>
        <v>0</v>
      </c>
      <c r="M27" s="34">
        <f t="shared" si="3"/>
        <v>0</v>
      </c>
      <c r="N27" s="35"/>
    </row>
    <row r="28" spans="1:14">
      <c r="A28" s="1"/>
      <c r="B28" s="15"/>
      <c r="C28" s="37" t="s">
        <v>13</v>
      </c>
      <c r="D28" s="65" t="s">
        <v>43</v>
      </c>
      <c r="E28" s="16"/>
      <c r="F28" s="16"/>
      <c r="G28" s="38"/>
      <c r="H28" s="66">
        <f>H29+H30</f>
        <v>0</v>
      </c>
      <c r="I28" s="52">
        <f>I29+I30</f>
        <v>0</v>
      </c>
      <c r="J28" s="41">
        <f t="shared" si="2"/>
        <v>0</v>
      </c>
      <c r="K28" s="66">
        <f>K29+K30</f>
        <v>0</v>
      </c>
      <c r="L28" s="52">
        <f>L29+L30</f>
        <v>0</v>
      </c>
      <c r="M28" s="41">
        <f t="shared" si="3"/>
        <v>0</v>
      </c>
      <c r="N28" s="14"/>
    </row>
    <row r="29" spans="1:14">
      <c r="A29" s="1"/>
      <c r="B29" s="15"/>
      <c r="C29" s="37"/>
      <c r="D29" s="65" t="s">
        <v>44</v>
      </c>
      <c r="E29" s="16"/>
      <c r="F29" s="16"/>
      <c r="G29" s="67"/>
      <c r="H29" s="10"/>
      <c r="I29" s="68"/>
      <c r="J29" s="41">
        <f t="shared" si="2"/>
        <v>0</v>
      </c>
      <c r="K29" s="10"/>
      <c r="L29" s="68"/>
      <c r="M29" s="41">
        <f t="shared" si="3"/>
        <v>0</v>
      </c>
      <c r="N29" s="14"/>
    </row>
    <row r="30" spans="1:14">
      <c r="A30" s="1"/>
      <c r="B30" s="15"/>
      <c r="C30" s="37"/>
      <c r="D30" s="65" t="s">
        <v>45</v>
      </c>
      <c r="E30" s="16"/>
      <c r="F30" s="16"/>
      <c r="G30" s="69"/>
      <c r="H30" s="70"/>
      <c r="I30" s="71"/>
      <c r="J30" s="41">
        <f t="shared" si="2"/>
        <v>0</v>
      </c>
      <c r="K30" s="70"/>
      <c r="L30" s="71"/>
      <c r="M30" s="41">
        <f t="shared" si="3"/>
        <v>0</v>
      </c>
      <c r="N30" s="14"/>
    </row>
    <row r="31" spans="1:14">
      <c r="A31" s="1"/>
      <c r="B31" s="15"/>
      <c r="C31" s="37" t="s">
        <v>15</v>
      </c>
      <c r="D31" s="65" t="s">
        <v>46</v>
      </c>
      <c r="E31" s="16"/>
      <c r="F31" s="16"/>
      <c r="G31" s="72"/>
      <c r="H31" s="73">
        <f>H32+H33</f>
        <v>0</v>
      </c>
      <c r="I31" s="52">
        <f>I32+I33</f>
        <v>0</v>
      </c>
      <c r="J31" s="41">
        <f t="shared" si="2"/>
        <v>0</v>
      </c>
      <c r="K31" s="73">
        <f>K32+K33</f>
        <v>0</v>
      </c>
      <c r="L31" s="52">
        <f>L32+L33</f>
        <v>0</v>
      </c>
      <c r="M31" s="41">
        <f t="shared" si="3"/>
        <v>0</v>
      </c>
      <c r="N31" s="14"/>
    </row>
    <row r="32" spans="1:14">
      <c r="A32" s="1"/>
      <c r="B32" s="15"/>
      <c r="C32" s="37"/>
      <c r="D32" s="65" t="s">
        <v>44</v>
      </c>
      <c r="E32" s="16"/>
      <c r="F32" s="16"/>
      <c r="G32" s="67"/>
      <c r="H32" s="10"/>
      <c r="I32" s="68"/>
      <c r="J32" s="41">
        <f t="shared" si="2"/>
        <v>0</v>
      </c>
      <c r="K32" s="10"/>
      <c r="L32" s="68"/>
      <c r="M32" s="41">
        <f t="shared" si="3"/>
        <v>0</v>
      </c>
      <c r="N32" s="14"/>
    </row>
    <row r="33" spans="1:14">
      <c r="A33" s="1"/>
      <c r="B33" s="15"/>
      <c r="C33" s="37"/>
      <c r="D33" s="65" t="s">
        <v>45</v>
      </c>
      <c r="E33" s="16"/>
      <c r="F33" s="16"/>
      <c r="G33" s="69"/>
      <c r="H33" s="70"/>
      <c r="I33" s="71"/>
      <c r="J33" s="41">
        <f t="shared" si="2"/>
        <v>0</v>
      </c>
      <c r="K33" s="70"/>
      <c r="L33" s="71"/>
      <c r="M33" s="41">
        <f t="shared" si="3"/>
        <v>0</v>
      </c>
      <c r="N33" s="14"/>
    </row>
    <row r="34" spans="1:14">
      <c r="A34" s="1"/>
      <c r="B34" s="15"/>
      <c r="C34" s="74" t="s">
        <v>17</v>
      </c>
      <c r="D34" s="65" t="s">
        <v>47</v>
      </c>
      <c r="E34" s="16"/>
      <c r="F34" s="16"/>
      <c r="G34" s="38"/>
      <c r="H34" s="66">
        <f>H35+H36</f>
        <v>0</v>
      </c>
      <c r="I34" s="52">
        <f>I35+I36</f>
        <v>0</v>
      </c>
      <c r="J34" s="41">
        <f t="shared" si="2"/>
        <v>0</v>
      </c>
      <c r="K34" s="66">
        <f>K35+K36</f>
        <v>0</v>
      </c>
      <c r="L34" s="52">
        <f>L35+L36</f>
        <v>0</v>
      </c>
      <c r="M34" s="41">
        <f t="shared" si="3"/>
        <v>0</v>
      </c>
      <c r="N34" s="14"/>
    </row>
    <row r="35" spans="1:14">
      <c r="A35" s="1"/>
      <c r="B35" s="15"/>
      <c r="C35" s="37"/>
      <c r="D35" s="65" t="s">
        <v>44</v>
      </c>
      <c r="E35" s="16"/>
      <c r="F35" s="16"/>
      <c r="G35" s="67"/>
      <c r="H35" s="10">
        <v>39452665</v>
      </c>
      <c r="I35" s="68"/>
      <c r="J35" s="41">
        <f t="shared" si="2"/>
        <v>39452665</v>
      </c>
      <c r="K35" s="10">
        <v>35631787</v>
      </c>
      <c r="L35" s="68"/>
      <c r="M35" s="41">
        <f t="shared" si="3"/>
        <v>35631787</v>
      </c>
      <c r="N35" s="14"/>
    </row>
    <row r="36" spans="1:14">
      <c r="A36" s="1"/>
      <c r="B36" s="15"/>
      <c r="C36" s="37"/>
      <c r="D36" s="16" t="s">
        <v>48</v>
      </c>
      <c r="E36" s="16"/>
      <c r="F36" s="16"/>
      <c r="G36" s="69"/>
      <c r="H36" s="70">
        <v>-39452665</v>
      </c>
      <c r="I36" s="71"/>
      <c r="J36" s="41">
        <f t="shared" si="2"/>
        <v>-39452665</v>
      </c>
      <c r="K36" s="70">
        <v>-35631787</v>
      </c>
      <c r="L36" s="71"/>
      <c r="M36" s="41">
        <f t="shared" si="3"/>
        <v>-35631787</v>
      </c>
      <c r="N36" s="14"/>
    </row>
    <row r="37" spans="1:14" s="36" customFormat="1" ht="16.5" thickBot="1">
      <c r="A37" s="29"/>
      <c r="B37" s="30" t="s">
        <v>49</v>
      </c>
      <c r="C37" s="48" t="s">
        <v>50</v>
      </c>
      <c r="D37" s="18"/>
      <c r="E37" s="18"/>
      <c r="F37" s="18"/>
      <c r="G37" s="49"/>
      <c r="H37" s="32">
        <f>H38+H39+H40</f>
        <v>217305</v>
      </c>
      <c r="I37" s="33">
        <f>I38+I39+I40</f>
        <v>274092</v>
      </c>
      <c r="J37" s="34">
        <f t="shared" si="2"/>
        <v>491397</v>
      </c>
      <c r="K37" s="32">
        <f>K38+K39+K40</f>
        <v>104594</v>
      </c>
      <c r="L37" s="33">
        <f>L38+L39+L40</f>
        <v>202858</v>
      </c>
      <c r="M37" s="34">
        <f t="shared" si="3"/>
        <v>307452</v>
      </c>
      <c r="N37" s="35"/>
    </row>
    <row r="38" spans="1:14">
      <c r="A38" s="1"/>
      <c r="B38" s="15"/>
      <c r="C38" s="37" t="s">
        <v>13</v>
      </c>
      <c r="D38" s="16" t="s">
        <v>51</v>
      </c>
      <c r="E38" s="16"/>
      <c r="F38" s="16"/>
      <c r="G38" s="38"/>
      <c r="H38" s="63">
        <v>180435</v>
      </c>
      <c r="I38" s="64">
        <v>272264</v>
      </c>
      <c r="J38" s="41">
        <f t="shared" si="2"/>
        <v>452699</v>
      </c>
      <c r="K38" s="63">
        <v>75039</v>
      </c>
      <c r="L38" s="64">
        <v>136975</v>
      </c>
      <c r="M38" s="41">
        <f t="shared" si="3"/>
        <v>212014</v>
      </c>
      <c r="N38" s="14"/>
    </row>
    <row r="39" spans="1:14">
      <c r="A39" s="1"/>
      <c r="B39" s="15"/>
      <c r="C39" s="37" t="s">
        <v>15</v>
      </c>
      <c r="D39" s="16" t="s">
        <v>52</v>
      </c>
      <c r="E39" s="16"/>
      <c r="F39" s="16"/>
      <c r="G39" s="38"/>
      <c r="H39" s="63">
        <v>36870</v>
      </c>
      <c r="I39" s="64">
        <v>1828</v>
      </c>
      <c r="J39" s="41">
        <f t="shared" si="2"/>
        <v>38698</v>
      </c>
      <c r="K39" s="63">
        <v>29555</v>
      </c>
      <c r="L39" s="64">
        <v>65883</v>
      </c>
      <c r="M39" s="41">
        <f t="shared" si="3"/>
        <v>95438</v>
      </c>
      <c r="N39" s="14"/>
    </row>
    <row r="40" spans="1:14">
      <c r="A40" s="1"/>
      <c r="B40" s="15"/>
      <c r="C40" s="37" t="s">
        <v>17</v>
      </c>
      <c r="D40" s="16" t="s">
        <v>18</v>
      </c>
      <c r="E40" s="16"/>
      <c r="F40" s="16"/>
      <c r="G40" s="38"/>
      <c r="H40" s="63"/>
      <c r="I40" s="64"/>
      <c r="J40" s="41">
        <f t="shared" si="2"/>
        <v>0</v>
      </c>
      <c r="K40" s="63"/>
      <c r="L40" s="64"/>
      <c r="M40" s="41">
        <f t="shared" si="3"/>
        <v>0</v>
      </c>
      <c r="N40" s="14"/>
    </row>
    <row r="41" spans="1:14" s="36" customFormat="1" ht="16.5" thickBot="1">
      <c r="A41" s="29"/>
      <c r="B41" s="30" t="s">
        <v>53</v>
      </c>
      <c r="C41" s="48" t="s">
        <v>54</v>
      </c>
      <c r="D41" s="18"/>
      <c r="E41" s="18"/>
      <c r="F41" s="18"/>
      <c r="G41" s="49"/>
      <c r="H41" s="32">
        <f>H42+H43</f>
        <v>0</v>
      </c>
      <c r="I41" s="33">
        <f>I42+I43</f>
        <v>0</v>
      </c>
      <c r="J41" s="34">
        <f t="shared" si="2"/>
        <v>0</v>
      </c>
      <c r="K41" s="32">
        <f>K42+K43</f>
        <v>0</v>
      </c>
      <c r="L41" s="33">
        <f>L42+L43</f>
        <v>0</v>
      </c>
      <c r="M41" s="34">
        <f t="shared" si="3"/>
        <v>0</v>
      </c>
      <c r="N41" s="35"/>
    </row>
    <row r="42" spans="1:14">
      <c r="A42" s="1"/>
      <c r="B42" s="15"/>
      <c r="C42" s="37" t="s">
        <v>13</v>
      </c>
      <c r="D42" s="16" t="s">
        <v>55</v>
      </c>
      <c r="E42" s="16"/>
      <c r="F42" s="16"/>
      <c r="G42" s="38"/>
      <c r="H42" s="63"/>
      <c r="I42" s="64"/>
      <c r="J42" s="41">
        <f t="shared" si="2"/>
        <v>0</v>
      </c>
      <c r="K42" s="63"/>
      <c r="L42" s="64"/>
      <c r="M42" s="41">
        <f t="shared" si="3"/>
        <v>0</v>
      </c>
      <c r="N42" s="14"/>
    </row>
    <row r="43" spans="1:14">
      <c r="A43" s="1"/>
      <c r="B43" s="15"/>
      <c r="C43" s="37" t="s">
        <v>15</v>
      </c>
      <c r="D43" s="16" t="s">
        <v>56</v>
      </c>
      <c r="E43" s="16"/>
      <c r="F43" s="16"/>
      <c r="G43" s="38"/>
      <c r="H43" s="63"/>
      <c r="I43" s="64"/>
      <c r="J43" s="41">
        <f t="shared" si="2"/>
        <v>0</v>
      </c>
      <c r="K43" s="63"/>
      <c r="L43" s="64"/>
      <c r="M43" s="41">
        <f t="shared" si="3"/>
        <v>0</v>
      </c>
      <c r="N43" s="14"/>
    </row>
    <row r="44" spans="1:14" s="36" customFormat="1" ht="16.5" thickBot="1">
      <c r="A44" s="29"/>
      <c r="B44" s="30" t="s">
        <v>57</v>
      </c>
      <c r="C44" s="17" t="s">
        <v>58</v>
      </c>
      <c r="D44" s="18"/>
      <c r="E44" s="18"/>
      <c r="F44" s="18"/>
      <c r="G44" s="49"/>
      <c r="H44" s="75">
        <v>394192</v>
      </c>
      <c r="I44" s="76">
        <v>2670483</v>
      </c>
      <c r="J44" s="34">
        <f t="shared" si="2"/>
        <v>3064675</v>
      </c>
      <c r="K44" s="75">
        <v>411962</v>
      </c>
      <c r="L44" s="76">
        <v>2049820</v>
      </c>
      <c r="M44" s="34">
        <f t="shared" si="3"/>
        <v>2461782</v>
      </c>
      <c r="N44" s="35"/>
    </row>
    <row r="45" spans="1:14" s="36" customFormat="1" ht="16.5" thickBot="1">
      <c r="A45" s="29"/>
      <c r="B45" s="77" t="s">
        <v>59</v>
      </c>
      <c r="C45" s="48" t="s">
        <v>60</v>
      </c>
      <c r="D45" s="18"/>
      <c r="E45" s="18"/>
      <c r="F45" s="18"/>
      <c r="G45" s="49" t="s">
        <v>61</v>
      </c>
      <c r="H45" s="75">
        <v>169852</v>
      </c>
      <c r="I45" s="76">
        <v>27691</v>
      </c>
      <c r="J45" s="34">
        <f t="shared" si="2"/>
        <v>197543</v>
      </c>
      <c r="K45" s="75">
        <v>340764</v>
      </c>
      <c r="L45" s="76">
        <v>79004</v>
      </c>
      <c r="M45" s="34">
        <f t="shared" si="3"/>
        <v>419768</v>
      </c>
      <c r="N45" s="35"/>
    </row>
    <row r="46" spans="1:14" s="36" customFormat="1" ht="16.5" thickBot="1">
      <c r="A46" s="29"/>
      <c r="B46" s="77" t="s">
        <v>62</v>
      </c>
      <c r="C46" s="48" t="s">
        <v>63</v>
      </c>
      <c r="D46" s="18"/>
      <c r="E46" s="18"/>
      <c r="F46" s="18"/>
      <c r="G46" s="49" t="s">
        <v>64</v>
      </c>
      <c r="H46" s="32">
        <f>H47+H48</f>
        <v>128000</v>
      </c>
      <c r="I46" s="33">
        <f>I47+I48</f>
        <v>0</v>
      </c>
      <c r="J46" s="34">
        <f t="shared" si="2"/>
        <v>128000</v>
      </c>
      <c r="K46" s="32">
        <f>K47+K48</f>
        <v>128000</v>
      </c>
      <c r="L46" s="33">
        <f>L47+L48</f>
        <v>0</v>
      </c>
      <c r="M46" s="34">
        <f t="shared" si="3"/>
        <v>128000</v>
      </c>
      <c r="N46" s="35"/>
    </row>
    <row r="47" spans="1:14">
      <c r="A47" s="1"/>
      <c r="B47" s="15"/>
      <c r="C47" s="37" t="s">
        <v>13</v>
      </c>
      <c r="D47" s="16" t="s">
        <v>65</v>
      </c>
      <c r="E47" s="16"/>
      <c r="F47" s="16"/>
      <c r="G47" s="38"/>
      <c r="H47" s="63">
        <v>128000</v>
      </c>
      <c r="I47" s="64"/>
      <c r="J47" s="41">
        <f t="shared" si="2"/>
        <v>128000</v>
      </c>
      <c r="K47" s="63">
        <v>128000</v>
      </c>
      <c r="L47" s="64"/>
      <c r="M47" s="41">
        <f t="shared" si="3"/>
        <v>128000</v>
      </c>
      <c r="N47" s="14"/>
    </row>
    <row r="48" spans="1:14">
      <c r="A48" s="1"/>
      <c r="B48" s="15"/>
      <c r="C48" s="37" t="s">
        <v>15</v>
      </c>
      <c r="D48" s="16" t="s">
        <v>66</v>
      </c>
      <c r="E48" s="16"/>
      <c r="F48" s="16"/>
      <c r="G48" s="38"/>
      <c r="H48" s="63"/>
      <c r="I48" s="64"/>
      <c r="J48" s="41">
        <f t="shared" si="2"/>
        <v>0</v>
      </c>
      <c r="K48" s="63"/>
      <c r="L48" s="64"/>
      <c r="M48" s="41">
        <f t="shared" si="3"/>
        <v>0</v>
      </c>
      <c r="N48" s="14"/>
    </row>
    <row r="49" spans="1:16" s="36" customFormat="1" ht="16.5" thickBot="1">
      <c r="A49" s="29"/>
      <c r="B49" s="78" t="s">
        <v>67</v>
      </c>
      <c r="C49" s="48" t="s">
        <v>68</v>
      </c>
      <c r="D49" s="18"/>
      <c r="E49" s="18"/>
      <c r="F49" s="18"/>
      <c r="G49" s="49" t="s">
        <v>64</v>
      </c>
      <c r="H49" s="32">
        <f>H50+H51</f>
        <v>0</v>
      </c>
      <c r="I49" s="33">
        <f>I50+I51</f>
        <v>0</v>
      </c>
      <c r="J49" s="34">
        <f t="shared" si="2"/>
        <v>0</v>
      </c>
      <c r="K49" s="32">
        <f>K50+K51</f>
        <v>0</v>
      </c>
      <c r="L49" s="33">
        <f>L50+L51</f>
        <v>0</v>
      </c>
      <c r="M49" s="34">
        <f t="shared" si="3"/>
        <v>0</v>
      </c>
      <c r="N49" s="35"/>
    </row>
    <row r="50" spans="1:16">
      <c r="A50" s="1"/>
      <c r="B50" s="15"/>
      <c r="C50" s="37" t="s">
        <v>13</v>
      </c>
      <c r="D50" s="16" t="s">
        <v>69</v>
      </c>
      <c r="E50" s="16"/>
      <c r="F50" s="16"/>
      <c r="G50" s="38"/>
      <c r="H50" s="63"/>
      <c r="I50" s="64"/>
      <c r="J50" s="41">
        <f t="shared" si="2"/>
        <v>0</v>
      </c>
      <c r="K50" s="63"/>
      <c r="L50" s="64"/>
      <c r="M50" s="41">
        <f t="shared" si="3"/>
        <v>0</v>
      </c>
      <c r="N50" s="14"/>
    </row>
    <row r="51" spans="1:16">
      <c r="A51" s="1"/>
      <c r="B51" s="15"/>
      <c r="C51" s="37" t="s">
        <v>15</v>
      </c>
      <c r="D51" s="16" t="s">
        <v>70</v>
      </c>
      <c r="E51" s="16"/>
      <c r="F51" s="16"/>
      <c r="G51" s="38"/>
      <c r="H51" s="63"/>
      <c r="I51" s="64"/>
      <c r="J51" s="41">
        <f t="shared" si="2"/>
        <v>0</v>
      </c>
      <c r="K51" s="63"/>
      <c r="L51" s="64"/>
      <c r="M51" s="41">
        <f t="shared" si="3"/>
        <v>0</v>
      </c>
      <c r="N51" s="14"/>
      <c r="P51" s="36"/>
    </row>
    <row r="52" spans="1:16" s="36" customFormat="1" ht="16.5" thickBot="1">
      <c r="A52" s="29"/>
      <c r="B52" s="78" t="s">
        <v>71</v>
      </c>
      <c r="C52" s="48" t="s">
        <v>72</v>
      </c>
      <c r="D52" s="18"/>
      <c r="E52" s="18"/>
      <c r="F52" s="18"/>
      <c r="G52" s="49" t="s">
        <v>73</v>
      </c>
      <c r="H52" s="32">
        <f>H53+H54</f>
        <v>0</v>
      </c>
      <c r="I52" s="33">
        <f>I53+I54</f>
        <v>9385924</v>
      </c>
      <c r="J52" s="34">
        <f t="shared" si="2"/>
        <v>9385924</v>
      </c>
      <c r="K52" s="32">
        <f>K53+K54</f>
        <v>0</v>
      </c>
      <c r="L52" s="33">
        <f>L53+L54</f>
        <v>6722781</v>
      </c>
      <c r="M52" s="34">
        <f t="shared" si="3"/>
        <v>6722781</v>
      </c>
      <c r="N52" s="35"/>
    </row>
    <row r="53" spans="1:16">
      <c r="A53" s="1"/>
      <c r="B53" s="15"/>
      <c r="C53" s="37" t="s">
        <v>13</v>
      </c>
      <c r="D53" s="16" t="s">
        <v>32</v>
      </c>
      <c r="E53" s="16"/>
      <c r="F53" s="16"/>
      <c r="G53" s="38"/>
      <c r="H53" s="63"/>
      <c r="I53" s="64"/>
      <c r="J53" s="41">
        <f t="shared" si="2"/>
        <v>0</v>
      </c>
      <c r="K53" s="63"/>
      <c r="L53" s="64"/>
      <c r="M53" s="41">
        <f t="shared" si="3"/>
        <v>0</v>
      </c>
      <c r="N53" s="14"/>
      <c r="P53" s="36"/>
    </row>
    <row r="54" spans="1:16">
      <c r="A54" s="1"/>
      <c r="B54" s="15"/>
      <c r="C54" s="37" t="s">
        <v>15</v>
      </c>
      <c r="D54" s="16" t="s">
        <v>74</v>
      </c>
      <c r="E54" s="16"/>
      <c r="F54" s="16"/>
      <c r="G54" s="38"/>
      <c r="H54" s="63"/>
      <c r="I54" s="64">
        <v>9385924</v>
      </c>
      <c r="J54" s="41">
        <f t="shared" si="2"/>
        <v>9385924</v>
      </c>
      <c r="K54" s="63"/>
      <c r="L54" s="64">
        <v>6722781</v>
      </c>
      <c r="M54" s="41">
        <f t="shared" si="3"/>
        <v>6722781</v>
      </c>
      <c r="N54" s="14"/>
      <c r="P54" s="36"/>
    </row>
    <row r="55" spans="1:16" s="36" customFormat="1" ht="16.5" thickBot="1">
      <c r="A55" s="29"/>
      <c r="B55" s="78" t="s">
        <v>75</v>
      </c>
      <c r="C55" s="48" t="s">
        <v>76</v>
      </c>
      <c r="D55" s="18"/>
      <c r="E55" s="18"/>
      <c r="F55" s="18"/>
      <c r="G55" s="49" t="s">
        <v>77</v>
      </c>
      <c r="H55" s="32">
        <f>H56+H57</f>
        <v>1898482</v>
      </c>
      <c r="I55" s="33">
        <f>I56+I57</f>
        <v>0</v>
      </c>
      <c r="J55" s="34">
        <f t="shared" si="2"/>
        <v>1898482</v>
      </c>
      <c r="K55" s="32">
        <f>K56+K57</f>
        <v>2193183</v>
      </c>
      <c r="L55" s="33">
        <f>L56+L57</f>
        <v>0</v>
      </c>
      <c r="M55" s="34">
        <f t="shared" si="3"/>
        <v>2193183</v>
      </c>
      <c r="N55" s="35"/>
    </row>
    <row r="56" spans="1:16">
      <c r="A56" s="1"/>
      <c r="B56" s="15"/>
      <c r="C56" s="37" t="s">
        <v>13</v>
      </c>
      <c r="D56" s="16" t="s">
        <v>78</v>
      </c>
      <c r="E56" s="16"/>
      <c r="F56" s="16"/>
      <c r="G56" s="38"/>
      <c r="H56" s="63">
        <v>4043735</v>
      </c>
      <c r="I56" s="64"/>
      <c r="J56" s="41">
        <f t="shared" si="2"/>
        <v>4043735</v>
      </c>
      <c r="K56" s="63">
        <v>4176696</v>
      </c>
      <c r="L56" s="64"/>
      <c r="M56" s="41">
        <f t="shared" si="3"/>
        <v>4176696</v>
      </c>
      <c r="N56" s="14"/>
      <c r="P56" s="36"/>
    </row>
    <row r="57" spans="1:16">
      <c r="A57" s="1"/>
      <c r="B57" s="15"/>
      <c r="C57" s="37" t="s">
        <v>15</v>
      </c>
      <c r="D57" s="16" t="s">
        <v>79</v>
      </c>
      <c r="E57" s="16"/>
      <c r="F57" s="16"/>
      <c r="G57" s="38"/>
      <c r="H57" s="63">
        <v>-2145253</v>
      </c>
      <c r="I57" s="64"/>
      <c r="J57" s="41">
        <f t="shared" si="2"/>
        <v>-2145253</v>
      </c>
      <c r="K57" s="63">
        <v>-1983513</v>
      </c>
      <c r="L57" s="64"/>
      <c r="M57" s="41">
        <f t="shared" si="3"/>
        <v>-1983513</v>
      </c>
      <c r="N57" s="14"/>
      <c r="P57" s="36"/>
    </row>
    <row r="58" spans="1:16" s="36" customFormat="1" ht="16.5" thickBot="1">
      <c r="A58" s="29"/>
      <c r="B58" s="78" t="s">
        <v>80</v>
      </c>
      <c r="C58" s="48" t="s">
        <v>81</v>
      </c>
      <c r="D58" s="18"/>
      <c r="E58" s="18"/>
      <c r="F58" s="18"/>
      <c r="G58" s="49" t="s">
        <v>82</v>
      </c>
      <c r="H58" s="75">
        <v>387584</v>
      </c>
      <c r="I58" s="76">
        <v>140871</v>
      </c>
      <c r="J58" s="34">
        <f t="shared" si="2"/>
        <v>528455</v>
      </c>
      <c r="K58" s="75">
        <v>326707</v>
      </c>
      <c r="L58" s="76">
        <v>68012</v>
      </c>
      <c r="M58" s="34">
        <f t="shared" si="3"/>
        <v>394719</v>
      </c>
      <c r="N58" s="35"/>
    </row>
    <row r="59" spans="1:16">
      <c r="A59" s="1"/>
      <c r="B59" s="15"/>
      <c r="C59" s="50"/>
      <c r="D59" s="16"/>
      <c r="E59" s="16"/>
      <c r="F59" s="16"/>
      <c r="G59" s="67"/>
      <c r="H59" s="10"/>
      <c r="I59" s="68"/>
      <c r="J59" s="79"/>
      <c r="K59" s="10"/>
      <c r="L59" s="68"/>
      <c r="M59" s="79"/>
      <c r="N59" s="14"/>
      <c r="P59" s="36"/>
    </row>
    <row r="60" spans="1:16" s="87" customFormat="1" ht="16.5" thickBot="1">
      <c r="A60" s="29"/>
      <c r="B60" s="80"/>
      <c r="C60" s="81" t="s">
        <v>83</v>
      </c>
      <c r="D60" s="82"/>
      <c r="E60" s="82"/>
      <c r="F60" s="82"/>
      <c r="G60" s="83" t="s">
        <v>84</v>
      </c>
      <c r="H60" s="84">
        <f>H58+H55+H52+H49+H46+H45+H44+H41+H37+H27+H24+H19+H13+H9</f>
        <v>56030276</v>
      </c>
      <c r="I60" s="85">
        <f>I58+I55+I52+I49+I46+I45+I44+I41+I37+I27+I24+I19+I13+I9</f>
        <v>50586609.969999999</v>
      </c>
      <c r="J60" s="86">
        <f>H60+I60</f>
        <v>106616885.97</v>
      </c>
      <c r="K60" s="84">
        <f>K58+K55+K52+K49+K46+K45+K44+K41+K37+K27+K24+K19+K13+K9</f>
        <v>58701875</v>
      </c>
      <c r="L60" s="85">
        <f>L58+L55+L52+L49+L46+L45+L44+L41+L37+L27+L24+L19+L13+L9</f>
        <v>68561157</v>
      </c>
      <c r="M60" s="86">
        <f>K60+L60</f>
        <v>127263032</v>
      </c>
      <c r="N60" s="35"/>
    </row>
    <row r="61" spans="1:16" s="4" customFormat="1" ht="16.5" thickTop="1">
      <c r="A61" s="1"/>
      <c r="B61" s="15" t="s">
        <v>85</v>
      </c>
      <c r="C61" s="50"/>
      <c r="D61" s="16"/>
      <c r="E61" s="16"/>
      <c r="F61" s="16"/>
      <c r="G61" s="19"/>
      <c r="H61" s="16"/>
      <c r="I61" s="16"/>
      <c r="J61" s="16"/>
      <c r="K61" s="16"/>
      <c r="L61" s="16"/>
      <c r="M61" s="16"/>
      <c r="N61" s="14"/>
    </row>
    <row r="62" spans="1:16" s="4" customFormat="1" ht="16.5" thickBot="1">
      <c r="A62" s="1"/>
      <c r="B62" s="88"/>
      <c r="C62" s="89"/>
      <c r="D62" s="90"/>
      <c r="E62" s="90"/>
      <c r="F62" s="90"/>
      <c r="G62" s="91"/>
      <c r="H62" s="90"/>
      <c r="I62" s="90"/>
      <c r="J62" s="90"/>
      <c r="K62" s="90"/>
      <c r="L62" s="90"/>
      <c r="M62" s="90"/>
      <c r="N62" s="92"/>
    </row>
    <row r="63" spans="1:16" ht="16.5" thickTop="1"/>
  </sheetData>
  <sheetProtection password="CC26" sheet="1"/>
  <mergeCells count="6">
    <mergeCell ref="K6:M6"/>
    <mergeCell ref="C7:E7"/>
    <mergeCell ref="F3:H3"/>
    <mergeCell ref="F4:H4"/>
    <mergeCell ref="F5:H5"/>
    <mergeCell ref="H6:J6"/>
  </mergeCells>
  <pageMargins left="0.75" right="0.75" top="1" bottom="1" header="0.5" footer="0.5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zoomScale="75" zoomScaleNormal="75" workbookViewId="0">
      <selection activeCell="M9" sqref="M9"/>
    </sheetView>
  </sheetViews>
  <sheetFormatPr defaultRowHeight="15.75"/>
  <cols>
    <col min="1" max="1" width="5" style="94" customWidth="1"/>
    <col min="2" max="3" width="9.140625" style="95"/>
    <col min="4" max="4" width="18.28515625" style="95" customWidth="1"/>
    <col min="5" max="5" width="9.140625" style="95"/>
    <col min="6" max="6" width="33.5703125" style="95" customWidth="1"/>
    <col min="7" max="7" width="10.7109375" style="96" customWidth="1"/>
    <col min="8" max="8" width="21.28515625" style="95" customWidth="1"/>
    <col min="9" max="9" width="22.5703125" style="95" customWidth="1"/>
    <col min="10" max="10" width="21.42578125" style="95" customWidth="1"/>
    <col min="11" max="11" width="20.28515625" style="95" customWidth="1"/>
    <col min="12" max="13" width="21.7109375" style="95" customWidth="1"/>
    <col min="14" max="14" width="4.42578125" style="97" customWidth="1"/>
    <col min="15" max="256" width="9.140625" style="95"/>
    <col min="257" max="257" width="5" style="95" customWidth="1"/>
    <col min="258" max="259" width="9.140625" style="95"/>
    <col min="260" max="260" width="18.28515625" style="95" customWidth="1"/>
    <col min="261" max="261" width="9.140625" style="95"/>
    <col min="262" max="262" width="33.5703125" style="95" customWidth="1"/>
    <col min="263" max="263" width="10.7109375" style="95" customWidth="1"/>
    <col min="264" max="264" width="21.28515625" style="95" customWidth="1"/>
    <col min="265" max="265" width="22.5703125" style="95" customWidth="1"/>
    <col min="266" max="266" width="21.42578125" style="95" customWidth="1"/>
    <col min="267" max="267" width="20.28515625" style="95" customWidth="1"/>
    <col min="268" max="269" width="21.7109375" style="95" customWidth="1"/>
    <col min="270" max="270" width="4.42578125" style="95" customWidth="1"/>
    <col min="271" max="512" width="9.140625" style="95"/>
    <col min="513" max="513" width="5" style="95" customWidth="1"/>
    <col min="514" max="515" width="9.140625" style="95"/>
    <col min="516" max="516" width="18.28515625" style="95" customWidth="1"/>
    <col min="517" max="517" width="9.140625" style="95"/>
    <col min="518" max="518" width="33.5703125" style="95" customWidth="1"/>
    <col min="519" max="519" width="10.7109375" style="95" customWidth="1"/>
    <col min="520" max="520" width="21.28515625" style="95" customWidth="1"/>
    <col min="521" max="521" width="22.5703125" style="95" customWidth="1"/>
    <col min="522" max="522" width="21.42578125" style="95" customWidth="1"/>
    <col min="523" max="523" width="20.28515625" style="95" customWidth="1"/>
    <col min="524" max="525" width="21.7109375" style="95" customWidth="1"/>
    <col min="526" max="526" width="4.42578125" style="95" customWidth="1"/>
    <col min="527" max="768" width="9.140625" style="95"/>
    <col min="769" max="769" width="5" style="95" customWidth="1"/>
    <col min="770" max="771" width="9.140625" style="95"/>
    <col min="772" max="772" width="18.28515625" style="95" customWidth="1"/>
    <col min="773" max="773" width="9.140625" style="95"/>
    <col min="774" max="774" width="33.5703125" style="95" customWidth="1"/>
    <col min="775" max="775" width="10.7109375" style="95" customWidth="1"/>
    <col min="776" max="776" width="21.28515625" style="95" customWidth="1"/>
    <col min="777" max="777" width="22.5703125" style="95" customWidth="1"/>
    <col min="778" max="778" width="21.42578125" style="95" customWidth="1"/>
    <col min="779" max="779" width="20.28515625" style="95" customWidth="1"/>
    <col min="780" max="781" width="21.7109375" style="95" customWidth="1"/>
    <col min="782" max="782" width="4.42578125" style="95" customWidth="1"/>
    <col min="783" max="1024" width="9.140625" style="95"/>
    <col min="1025" max="1025" width="5" style="95" customWidth="1"/>
    <col min="1026" max="1027" width="9.140625" style="95"/>
    <col min="1028" max="1028" width="18.28515625" style="95" customWidth="1"/>
    <col min="1029" max="1029" width="9.140625" style="95"/>
    <col min="1030" max="1030" width="33.5703125" style="95" customWidth="1"/>
    <col min="1031" max="1031" width="10.7109375" style="95" customWidth="1"/>
    <col min="1032" max="1032" width="21.28515625" style="95" customWidth="1"/>
    <col min="1033" max="1033" width="22.5703125" style="95" customWidth="1"/>
    <col min="1034" max="1034" width="21.42578125" style="95" customWidth="1"/>
    <col min="1035" max="1035" width="20.28515625" style="95" customWidth="1"/>
    <col min="1036" max="1037" width="21.7109375" style="95" customWidth="1"/>
    <col min="1038" max="1038" width="4.42578125" style="95" customWidth="1"/>
    <col min="1039" max="1280" width="9.140625" style="95"/>
    <col min="1281" max="1281" width="5" style="95" customWidth="1"/>
    <col min="1282" max="1283" width="9.140625" style="95"/>
    <col min="1284" max="1284" width="18.28515625" style="95" customWidth="1"/>
    <col min="1285" max="1285" width="9.140625" style="95"/>
    <col min="1286" max="1286" width="33.5703125" style="95" customWidth="1"/>
    <col min="1287" max="1287" width="10.7109375" style="95" customWidth="1"/>
    <col min="1288" max="1288" width="21.28515625" style="95" customWidth="1"/>
    <col min="1289" max="1289" width="22.5703125" style="95" customWidth="1"/>
    <col min="1290" max="1290" width="21.42578125" style="95" customWidth="1"/>
    <col min="1291" max="1291" width="20.28515625" style="95" customWidth="1"/>
    <col min="1292" max="1293" width="21.7109375" style="95" customWidth="1"/>
    <col min="1294" max="1294" width="4.42578125" style="95" customWidth="1"/>
    <col min="1295" max="1536" width="9.140625" style="95"/>
    <col min="1537" max="1537" width="5" style="95" customWidth="1"/>
    <col min="1538" max="1539" width="9.140625" style="95"/>
    <col min="1540" max="1540" width="18.28515625" style="95" customWidth="1"/>
    <col min="1541" max="1541" width="9.140625" style="95"/>
    <col min="1542" max="1542" width="33.5703125" style="95" customWidth="1"/>
    <col min="1543" max="1543" width="10.7109375" style="95" customWidth="1"/>
    <col min="1544" max="1544" width="21.28515625" style="95" customWidth="1"/>
    <col min="1545" max="1545" width="22.5703125" style="95" customWidth="1"/>
    <col min="1546" max="1546" width="21.42578125" style="95" customWidth="1"/>
    <col min="1547" max="1547" width="20.28515625" style="95" customWidth="1"/>
    <col min="1548" max="1549" width="21.7109375" style="95" customWidth="1"/>
    <col min="1550" max="1550" width="4.42578125" style="95" customWidth="1"/>
    <col min="1551" max="1792" width="9.140625" style="95"/>
    <col min="1793" max="1793" width="5" style="95" customWidth="1"/>
    <col min="1794" max="1795" width="9.140625" style="95"/>
    <col min="1796" max="1796" width="18.28515625" style="95" customWidth="1"/>
    <col min="1797" max="1797" width="9.140625" style="95"/>
    <col min="1798" max="1798" width="33.5703125" style="95" customWidth="1"/>
    <col min="1799" max="1799" width="10.7109375" style="95" customWidth="1"/>
    <col min="1800" max="1800" width="21.28515625" style="95" customWidth="1"/>
    <col min="1801" max="1801" width="22.5703125" style="95" customWidth="1"/>
    <col min="1802" max="1802" width="21.42578125" style="95" customWidth="1"/>
    <col min="1803" max="1803" width="20.28515625" style="95" customWidth="1"/>
    <col min="1804" max="1805" width="21.7109375" style="95" customWidth="1"/>
    <col min="1806" max="1806" width="4.42578125" style="95" customWidth="1"/>
    <col min="1807" max="2048" width="9.140625" style="95"/>
    <col min="2049" max="2049" width="5" style="95" customWidth="1"/>
    <col min="2050" max="2051" width="9.140625" style="95"/>
    <col min="2052" max="2052" width="18.28515625" style="95" customWidth="1"/>
    <col min="2053" max="2053" width="9.140625" style="95"/>
    <col min="2054" max="2054" width="33.5703125" style="95" customWidth="1"/>
    <col min="2055" max="2055" width="10.7109375" style="95" customWidth="1"/>
    <col min="2056" max="2056" width="21.28515625" style="95" customWidth="1"/>
    <col min="2057" max="2057" width="22.5703125" style="95" customWidth="1"/>
    <col min="2058" max="2058" width="21.42578125" style="95" customWidth="1"/>
    <col min="2059" max="2059" width="20.28515625" style="95" customWidth="1"/>
    <col min="2060" max="2061" width="21.7109375" style="95" customWidth="1"/>
    <col min="2062" max="2062" width="4.42578125" style="95" customWidth="1"/>
    <col min="2063" max="2304" width="9.140625" style="95"/>
    <col min="2305" max="2305" width="5" style="95" customWidth="1"/>
    <col min="2306" max="2307" width="9.140625" style="95"/>
    <col min="2308" max="2308" width="18.28515625" style="95" customWidth="1"/>
    <col min="2309" max="2309" width="9.140625" style="95"/>
    <col min="2310" max="2310" width="33.5703125" style="95" customWidth="1"/>
    <col min="2311" max="2311" width="10.7109375" style="95" customWidth="1"/>
    <col min="2312" max="2312" width="21.28515625" style="95" customWidth="1"/>
    <col min="2313" max="2313" width="22.5703125" style="95" customWidth="1"/>
    <col min="2314" max="2314" width="21.42578125" style="95" customWidth="1"/>
    <col min="2315" max="2315" width="20.28515625" style="95" customWidth="1"/>
    <col min="2316" max="2317" width="21.7109375" style="95" customWidth="1"/>
    <col min="2318" max="2318" width="4.42578125" style="95" customWidth="1"/>
    <col min="2319" max="2560" width="9.140625" style="95"/>
    <col min="2561" max="2561" width="5" style="95" customWidth="1"/>
    <col min="2562" max="2563" width="9.140625" style="95"/>
    <col min="2564" max="2564" width="18.28515625" style="95" customWidth="1"/>
    <col min="2565" max="2565" width="9.140625" style="95"/>
    <col min="2566" max="2566" width="33.5703125" style="95" customWidth="1"/>
    <col min="2567" max="2567" width="10.7109375" style="95" customWidth="1"/>
    <col min="2568" max="2568" width="21.28515625" style="95" customWidth="1"/>
    <col min="2569" max="2569" width="22.5703125" style="95" customWidth="1"/>
    <col min="2570" max="2570" width="21.42578125" style="95" customWidth="1"/>
    <col min="2571" max="2571" width="20.28515625" style="95" customWidth="1"/>
    <col min="2572" max="2573" width="21.7109375" style="95" customWidth="1"/>
    <col min="2574" max="2574" width="4.42578125" style="95" customWidth="1"/>
    <col min="2575" max="2816" width="9.140625" style="95"/>
    <col min="2817" max="2817" width="5" style="95" customWidth="1"/>
    <col min="2818" max="2819" width="9.140625" style="95"/>
    <col min="2820" max="2820" width="18.28515625" style="95" customWidth="1"/>
    <col min="2821" max="2821" width="9.140625" style="95"/>
    <col min="2822" max="2822" width="33.5703125" style="95" customWidth="1"/>
    <col min="2823" max="2823" width="10.7109375" style="95" customWidth="1"/>
    <col min="2824" max="2824" width="21.28515625" style="95" customWidth="1"/>
    <col min="2825" max="2825" width="22.5703125" style="95" customWidth="1"/>
    <col min="2826" max="2826" width="21.42578125" style="95" customWidth="1"/>
    <col min="2827" max="2827" width="20.28515625" style="95" customWidth="1"/>
    <col min="2828" max="2829" width="21.7109375" style="95" customWidth="1"/>
    <col min="2830" max="2830" width="4.42578125" style="95" customWidth="1"/>
    <col min="2831" max="3072" width="9.140625" style="95"/>
    <col min="3073" max="3073" width="5" style="95" customWidth="1"/>
    <col min="3074" max="3075" width="9.140625" style="95"/>
    <col min="3076" max="3076" width="18.28515625" style="95" customWidth="1"/>
    <col min="3077" max="3077" width="9.140625" style="95"/>
    <col min="3078" max="3078" width="33.5703125" style="95" customWidth="1"/>
    <col min="3079" max="3079" width="10.7109375" style="95" customWidth="1"/>
    <col min="3080" max="3080" width="21.28515625" style="95" customWidth="1"/>
    <col min="3081" max="3081" width="22.5703125" style="95" customWidth="1"/>
    <col min="3082" max="3082" width="21.42578125" style="95" customWidth="1"/>
    <col min="3083" max="3083" width="20.28515625" style="95" customWidth="1"/>
    <col min="3084" max="3085" width="21.7109375" style="95" customWidth="1"/>
    <col min="3086" max="3086" width="4.42578125" style="95" customWidth="1"/>
    <col min="3087" max="3328" width="9.140625" style="95"/>
    <col min="3329" max="3329" width="5" style="95" customWidth="1"/>
    <col min="3330" max="3331" width="9.140625" style="95"/>
    <col min="3332" max="3332" width="18.28515625" style="95" customWidth="1"/>
    <col min="3333" max="3333" width="9.140625" style="95"/>
    <col min="3334" max="3334" width="33.5703125" style="95" customWidth="1"/>
    <col min="3335" max="3335" width="10.7109375" style="95" customWidth="1"/>
    <col min="3336" max="3336" width="21.28515625" style="95" customWidth="1"/>
    <col min="3337" max="3337" width="22.5703125" style="95" customWidth="1"/>
    <col min="3338" max="3338" width="21.42578125" style="95" customWidth="1"/>
    <col min="3339" max="3339" width="20.28515625" style="95" customWidth="1"/>
    <col min="3340" max="3341" width="21.7109375" style="95" customWidth="1"/>
    <col min="3342" max="3342" width="4.42578125" style="95" customWidth="1"/>
    <col min="3343" max="3584" width="9.140625" style="95"/>
    <col min="3585" max="3585" width="5" style="95" customWidth="1"/>
    <col min="3586" max="3587" width="9.140625" style="95"/>
    <col min="3588" max="3588" width="18.28515625" style="95" customWidth="1"/>
    <col min="3589" max="3589" width="9.140625" style="95"/>
    <col min="3590" max="3590" width="33.5703125" style="95" customWidth="1"/>
    <col min="3591" max="3591" width="10.7109375" style="95" customWidth="1"/>
    <col min="3592" max="3592" width="21.28515625" style="95" customWidth="1"/>
    <col min="3593" max="3593" width="22.5703125" style="95" customWidth="1"/>
    <col min="3594" max="3594" width="21.42578125" style="95" customWidth="1"/>
    <col min="3595" max="3595" width="20.28515625" style="95" customWidth="1"/>
    <col min="3596" max="3597" width="21.7109375" style="95" customWidth="1"/>
    <col min="3598" max="3598" width="4.42578125" style="95" customWidth="1"/>
    <col min="3599" max="3840" width="9.140625" style="95"/>
    <col min="3841" max="3841" width="5" style="95" customWidth="1"/>
    <col min="3842" max="3843" width="9.140625" style="95"/>
    <col min="3844" max="3844" width="18.28515625" style="95" customWidth="1"/>
    <col min="3845" max="3845" width="9.140625" style="95"/>
    <col min="3846" max="3846" width="33.5703125" style="95" customWidth="1"/>
    <col min="3847" max="3847" width="10.7109375" style="95" customWidth="1"/>
    <col min="3848" max="3848" width="21.28515625" style="95" customWidth="1"/>
    <col min="3849" max="3849" width="22.5703125" style="95" customWidth="1"/>
    <col min="3850" max="3850" width="21.42578125" style="95" customWidth="1"/>
    <col min="3851" max="3851" width="20.28515625" style="95" customWidth="1"/>
    <col min="3852" max="3853" width="21.7109375" style="95" customWidth="1"/>
    <col min="3854" max="3854" width="4.42578125" style="95" customWidth="1"/>
    <col min="3855" max="4096" width="9.140625" style="95"/>
    <col min="4097" max="4097" width="5" style="95" customWidth="1"/>
    <col min="4098" max="4099" width="9.140625" style="95"/>
    <col min="4100" max="4100" width="18.28515625" style="95" customWidth="1"/>
    <col min="4101" max="4101" width="9.140625" style="95"/>
    <col min="4102" max="4102" width="33.5703125" style="95" customWidth="1"/>
    <col min="4103" max="4103" width="10.7109375" style="95" customWidth="1"/>
    <col min="4104" max="4104" width="21.28515625" style="95" customWidth="1"/>
    <col min="4105" max="4105" width="22.5703125" style="95" customWidth="1"/>
    <col min="4106" max="4106" width="21.42578125" style="95" customWidth="1"/>
    <col min="4107" max="4107" width="20.28515625" style="95" customWidth="1"/>
    <col min="4108" max="4109" width="21.7109375" style="95" customWidth="1"/>
    <col min="4110" max="4110" width="4.42578125" style="95" customWidth="1"/>
    <col min="4111" max="4352" width="9.140625" style="95"/>
    <col min="4353" max="4353" width="5" style="95" customWidth="1"/>
    <col min="4354" max="4355" width="9.140625" style="95"/>
    <col min="4356" max="4356" width="18.28515625" style="95" customWidth="1"/>
    <col min="4357" max="4357" width="9.140625" style="95"/>
    <col min="4358" max="4358" width="33.5703125" style="95" customWidth="1"/>
    <col min="4359" max="4359" width="10.7109375" style="95" customWidth="1"/>
    <col min="4360" max="4360" width="21.28515625" style="95" customWidth="1"/>
    <col min="4361" max="4361" width="22.5703125" style="95" customWidth="1"/>
    <col min="4362" max="4362" width="21.42578125" style="95" customWidth="1"/>
    <col min="4363" max="4363" width="20.28515625" style="95" customWidth="1"/>
    <col min="4364" max="4365" width="21.7109375" style="95" customWidth="1"/>
    <col min="4366" max="4366" width="4.42578125" style="95" customWidth="1"/>
    <col min="4367" max="4608" width="9.140625" style="95"/>
    <col min="4609" max="4609" width="5" style="95" customWidth="1"/>
    <col min="4610" max="4611" width="9.140625" style="95"/>
    <col min="4612" max="4612" width="18.28515625" style="95" customWidth="1"/>
    <col min="4613" max="4613" width="9.140625" style="95"/>
    <col min="4614" max="4614" width="33.5703125" style="95" customWidth="1"/>
    <col min="4615" max="4615" width="10.7109375" style="95" customWidth="1"/>
    <col min="4616" max="4616" width="21.28515625" style="95" customWidth="1"/>
    <col min="4617" max="4617" width="22.5703125" style="95" customWidth="1"/>
    <col min="4618" max="4618" width="21.42578125" style="95" customWidth="1"/>
    <col min="4619" max="4619" width="20.28515625" style="95" customWidth="1"/>
    <col min="4620" max="4621" width="21.7109375" style="95" customWidth="1"/>
    <col min="4622" max="4622" width="4.42578125" style="95" customWidth="1"/>
    <col min="4623" max="4864" width="9.140625" style="95"/>
    <col min="4865" max="4865" width="5" style="95" customWidth="1"/>
    <col min="4866" max="4867" width="9.140625" style="95"/>
    <col min="4868" max="4868" width="18.28515625" style="95" customWidth="1"/>
    <col min="4869" max="4869" width="9.140625" style="95"/>
    <col min="4870" max="4870" width="33.5703125" style="95" customWidth="1"/>
    <col min="4871" max="4871" width="10.7109375" style="95" customWidth="1"/>
    <col min="4872" max="4872" width="21.28515625" style="95" customWidth="1"/>
    <col min="4873" max="4873" width="22.5703125" style="95" customWidth="1"/>
    <col min="4874" max="4874" width="21.42578125" style="95" customWidth="1"/>
    <col min="4875" max="4875" width="20.28515625" style="95" customWidth="1"/>
    <col min="4876" max="4877" width="21.7109375" style="95" customWidth="1"/>
    <col min="4878" max="4878" width="4.42578125" style="95" customWidth="1"/>
    <col min="4879" max="5120" width="9.140625" style="95"/>
    <col min="5121" max="5121" width="5" style="95" customWidth="1"/>
    <col min="5122" max="5123" width="9.140625" style="95"/>
    <col min="5124" max="5124" width="18.28515625" style="95" customWidth="1"/>
    <col min="5125" max="5125" width="9.140625" style="95"/>
    <col min="5126" max="5126" width="33.5703125" style="95" customWidth="1"/>
    <col min="5127" max="5127" width="10.7109375" style="95" customWidth="1"/>
    <col min="5128" max="5128" width="21.28515625" style="95" customWidth="1"/>
    <col min="5129" max="5129" width="22.5703125" style="95" customWidth="1"/>
    <col min="5130" max="5130" width="21.42578125" style="95" customWidth="1"/>
    <col min="5131" max="5131" width="20.28515625" style="95" customWidth="1"/>
    <col min="5132" max="5133" width="21.7109375" style="95" customWidth="1"/>
    <col min="5134" max="5134" width="4.42578125" style="95" customWidth="1"/>
    <col min="5135" max="5376" width="9.140625" style="95"/>
    <col min="5377" max="5377" width="5" style="95" customWidth="1"/>
    <col min="5378" max="5379" width="9.140625" style="95"/>
    <col min="5380" max="5380" width="18.28515625" style="95" customWidth="1"/>
    <col min="5381" max="5381" width="9.140625" style="95"/>
    <col min="5382" max="5382" width="33.5703125" style="95" customWidth="1"/>
    <col min="5383" max="5383" width="10.7109375" style="95" customWidth="1"/>
    <col min="5384" max="5384" width="21.28515625" style="95" customWidth="1"/>
    <col min="5385" max="5385" width="22.5703125" style="95" customWidth="1"/>
    <col min="5386" max="5386" width="21.42578125" style="95" customWidth="1"/>
    <col min="5387" max="5387" width="20.28515625" style="95" customWidth="1"/>
    <col min="5388" max="5389" width="21.7109375" style="95" customWidth="1"/>
    <col min="5390" max="5390" width="4.42578125" style="95" customWidth="1"/>
    <col min="5391" max="5632" width="9.140625" style="95"/>
    <col min="5633" max="5633" width="5" style="95" customWidth="1"/>
    <col min="5634" max="5635" width="9.140625" style="95"/>
    <col min="5636" max="5636" width="18.28515625" style="95" customWidth="1"/>
    <col min="5637" max="5637" width="9.140625" style="95"/>
    <col min="5638" max="5638" width="33.5703125" style="95" customWidth="1"/>
    <col min="5639" max="5639" width="10.7109375" style="95" customWidth="1"/>
    <col min="5640" max="5640" width="21.28515625" style="95" customWidth="1"/>
    <col min="5641" max="5641" width="22.5703125" style="95" customWidth="1"/>
    <col min="5642" max="5642" width="21.42578125" style="95" customWidth="1"/>
    <col min="5643" max="5643" width="20.28515625" style="95" customWidth="1"/>
    <col min="5644" max="5645" width="21.7109375" style="95" customWidth="1"/>
    <col min="5646" max="5646" width="4.42578125" style="95" customWidth="1"/>
    <col min="5647" max="5888" width="9.140625" style="95"/>
    <col min="5889" max="5889" width="5" style="95" customWidth="1"/>
    <col min="5890" max="5891" width="9.140625" style="95"/>
    <col min="5892" max="5892" width="18.28515625" style="95" customWidth="1"/>
    <col min="5893" max="5893" width="9.140625" style="95"/>
    <col min="5894" max="5894" width="33.5703125" style="95" customWidth="1"/>
    <col min="5895" max="5895" width="10.7109375" style="95" customWidth="1"/>
    <col min="5896" max="5896" width="21.28515625" style="95" customWidth="1"/>
    <col min="5897" max="5897" width="22.5703125" style="95" customWidth="1"/>
    <col min="5898" max="5898" width="21.42578125" style="95" customWidth="1"/>
    <col min="5899" max="5899" width="20.28515625" style="95" customWidth="1"/>
    <col min="5900" max="5901" width="21.7109375" style="95" customWidth="1"/>
    <col min="5902" max="5902" width="4.42578125" style="95" customWidth="1"/>
    <col min="5903" max="6144" width="9.140625" style="95"/>
    <col min="6145" max="6145" width="5" style="95" customWidth="1"/>
    <col min="6146" max="6147" width="9.140625" style="95"/>
    <col min="6148" max="6148" width="18.28515625" style="95" customWidth="1"/>
    <col min="6149" max="6149" width="9.140625" style="95"/>
    <col min="6150" max="6150" width="33.5703125" style="95" customWidth="1"/>
    <col min="6151" max="6151" width="10.7109375" style="95" customWidth="1"/>
    <col min="6152" max="6152" width="21.28515625" style="95" customWidth="1"/>
    <col min="6153" max="6153" width="22.5703125" style="95" customWidth="1"/>
    <col min="6154" max="6154" width="21.42578125" style="95" customWidth="1"/>
    <col min="6155" max="6155" width="20.28515625" style="95" customWidth="1"/>
    <col min="6156" max="6157" width="21.7109375" style="95" customWidth="1"/>
    <col min="6158" max="6158" width="4.42578125" style="95" customWidth="1"/>
    <col min="6159" max="6400" width="9.140625" style="95"/>
    <col min="6401" max="6401" width="5" style="95" customWidth="1"/>
    <col min="6402" max="6403" width="9.140625" style="95"/>
    <col min="6404" max="6404" width="18.28515625" style="95" customWidth="1"/>
    <col min="6405" max="6405" width="9.140625" style="95"/>
    <col min="6406" max="6406" width="33.5703125" style="95" customWidth="1"/>
    <col min="6407" max="6407" width="10.7109375" style="95" customWidth="1"/>
    <col min="6408" max="6408" width="21.28515625" style="95" customWidth="1"/>
    <col min="6409" max="6409" width="22.5703125" style="95" customWidth="1"/>
    <col min="6410" max="6410" width="21.42578125" style="95" customWidth="1"/>
    <col min="6411" max="6411" width="20.28515625" style="95" customWidth="1"/>
    <col min="6412" max="6413" width="21.7109375" style="95" customWidth="1"/>
    <col min="6414" max="6414" width="4.42578125" style="95" customWidth="1"/>
    <col min="6415" max="6656" width="9.140625" style="95"/>
    <col min="6657" max="6657" width="5" style="95" customWidth="1"/>
    <col min="6658" max="6659" width="9.140625" style="95"/>
    <col min="6660" max="6660" width="18.28515625" style="95" customWidth="1"/>
    <col min="6661" max="6661" width="9.140625" style="95"/>
    <col min="6662" max="6662" width="33.5703125" style="95" customWidth="1"/>
    <col min="6663" max="6663" width="10.7109375" style="95" customWidth="1"/>
    <col min="6664" max="6664" width="21.28515625" style="95" customWidth="1"/>
    <col min="6665" max="6665" width="22.5703125" style="95" customWidth="1"/>
    <col min="6666" max="6666" width="21.42578125" style="95" customWidth="1"/>
    <col min="6667" max="6667" width="20.28515625" style="95" customWidth="1"/>
    <col min="6668" max="6669" width="21.7109375" style="95" customWidth="1"/>
    <col min="6670" max="6670" width="4.42578125" style="95" customWidth="1"/>
    <col min="6671" max="6912" width="9.140625" style="95"/>
    <col min="6913" max="6913" width="5" style="95" customWidth="1"/>
    <col min="6914" max="6915" width="9.140625" style="95"/>
    <col min="6916" max="6916" width="18.28515625" style="95" customWidth="1"/>
    <col min="6917" max="6917" width="9.140625" style="95"/>
    <col min="6918" max="6918" width="33.5703125" style="95" customWidth="1"/>
    <col min="6919" max="6919" width="10.7109375" style="95" customWidth="1"/>
    <col min="6920" max="6920" width="21.28515625" style="95" customWidth="1"/>
    <col min="6921" max="6921" width="22.5703125" style="95" customWidth="1"/>
    <col min="6922" max="6922" width="21.42578125" style="95" customWidth="1"/>
    <col min="6923" max="6923" width="20.28515625" style="95" customWidth="1"/>
    <col min="6924" max="6925" width="21.7109375" style="95" customWidth="1"/>
    <col min="6926" max="6926" width="4.42578125" style="95" customWidth="1"/>
    <col min="6927" max="7168" width="9.140625" style="95"/>
    <col min="7169" max="7169" width="5" style="95" customWidth="1"/>
    <col min="7170" max="7171" width="9.140625" style="95"/>
    <col min="7172" max="7172" width="18.28515625" style="95" customWidth="1"/>
    <col min="7173" max="7173" width="9.140625" style="95"/>
    <col min="7174" max="7174" width="33.5703125" style="95" customWidth="1"/>
    <col min="7175" max="7175" width="10.7109375" style="95" customWidth="1"/>
    <col min="7176" max="7176" width="21.28515625" style="95" customWidth="1"/>
    <col min="7177" max="7177" width="22.5703125" style="95" customWidth="1"/>
    <col min="7178" max="7178" width="21.42578125" style="95" customWidth="1"/>
    <col min="7179" max="7179" width="20.28515625" style="95" customWidth="1"/>
    <col min="7180" max="7181" width="21.7109375" style="95" customWidth="1"/>
    <col min="7182" max="7182" width="4.42578125" style="95" customWidth="1"/>
    <col min="7183" max="7424" width="9.140625" style="95"/>
    <col min="7425" max="7425" width="5" style="95" customWidth="1"/>
    <col min="7426" max="7427" width="9.140625" style="95"/>
    <col min="7428" max="7428" width="18.28515625" style="95" customWidth="1"/>
    <col min="7429" max="7429" width="9.140625" style="95"/>
    <col min="7430" max="7430" width="33.5703125" style="95" customWidth="1"/>
    <col min="7431" max="7431" width="10.7109375" style="95" customWidth="1"/>
    <col min="7432" max="7432" width="21.28515625" style="95" customWidth="1"/>
    <col min="7433" max="7433" width="22.5703125" style="95" customWidth="1"/>
    <col min="7434" max="7434" width="21.42578125" style="95" customWidth="1"/>
    <col min="7435" max="7435" width="20.28515625" style="95" customWidth="1"/>
    <col min="7436" max="7437" width="21.7109375" style="95" customWidth="1"/>
    <col min="7438" max="7438" width="4.42578125" style="95" customWidth="1"/>
    <col min="7439" max="7680" width="9.140625" style="95"/>
    <col min="7681" max="7681" width="5" style="95" customWidth="1"/>
    <col min="7682" max="7683" width="9.140625" style="95"/>
    <col min="7684" max="7684" width="18.28515625" style="95" customWidth="1"/>
    <col min="7685" max="7685" width="9.140625" style="95"/>
    <col min="7686" max="7686" width="33.5703125" style="95" customWidth="1"/>
    <col min="7687" max="7687" width="10.7109375" style="95" customWidth="1"/>
    <col min="7688" max="7688" width="21.28515625" style="95" customWidth="1"/>
    <col min="7689" max="7689" width="22.5703125" style="95" customWidth="1"/>
    <col min="7690" max="7690" width="21.42578125" style="95" customWidth="1"/>
    <col min="7691" max="7691" width="20.28515625" style="95" customWidth="1"/>
    <col min="7692" max="7693" width="21.7109375" style="95" customWidth="1"/>
    <col min="7694" max="7694" width="4.42578125" style="95" customWidth="1"/>
    <col min="7695" max="7936" width="9.140625" style="95"/>
    <col min="7937" max="7937" width="5" style="95" customWidth="1"/>
    <col min="7938" max="7939" width="9.140625" style="95"/>
    <col min="7940" max="7940" width="18.28515625" style="95" customWidth="1"/>
    <col min="7941" max="7941" width="9.140625" style="95"/>
    <col min="7942" max="7942" width="33.5703125" style="95" customWidth="1"/>
    <col min="7943" max="7943" width="10.7109375" style="95" customWidth="1"/>
    <col min="7944" max="7944" width="21.28515625" style="95" customWidth="1"/>
    <col min="7945" max="7945" width="22.5703125" style="95" customWidth="1"/>
    <col min="7946" max="7946" width="21.42578125" style="95" customWidth="1"/>
    <col min="7947" max="7947" width="20.28515625" style="95" customWidth="1"/>
    <col min="7948" max="7949" width="21.7109375" style="95" customWidth="1"/>
    <col min="7950" max="7950" width="4.42578125" style="95" customWidth="1"/>
    <col min="7951" max="8192" width="9.140625" style="95"/>
    <col min="8193" max="8193" width="5" style="95" customWidth="1"/>
    <col min="8194" max="8195" width="9.140625" style="95"/>
    <col min="8196" max="8196" width="18.28515625" style="95" customWidth="1"/>
    <col min="8197" max="8197" width="9.140625" style="95"/>
    <col min="8198" max="8198" width="33.5703125" style="95" customWidth="1"/>
    <col min="8199" max="8199" width="10.7109375" style="95" customWidth="1"/>
    <col min="8200" max="8200" width="21.28515625" style="95" customWidth="1"/>
    <col min="8201" max="8201" width="22.5703125" style="95" customWidth="1"/>
    <col min="8202" max="8202" width="21.42578125" style="95" customWidth="1"/>
    <col min="8203" max="8203" width="20.28515625" style="95" customWidth="1"/>
    <col min="8204" max="8205" width="21.7109375" style="95" customWidth="1"/>
    <col min="8206" max="8206" width="4.42578125" style="95" customWidth="1"/>
    <col min="8207" max="8448" width="9.140625" style="95"/>
    <col min="8449" max="8449" width="5" style="95" customWidth="1"/>
    <col min="8450" max="8451" width="9.140625" style="95"/>
    <col min="8452" max="8452" width="18.28515625" style="95" customWidth="1"/>
    <col min="8453" max="8453" width="9.140625" style="95"/>
    <col min="8454" max="8454" width="33.5703125" style="95" customWidth="1"/>
    <col min="8455" max="8455" width="10.7109375" style="95" customWidth="1"/>
    <col min="8456" max="8456" width="21.28515625" style="95" customWidth="1"/>
    <col min="8457" max="8457" width="22.5703125" style="95" customWidth="1"/>
    <col min="8458" max="8458" width="21.42578125" style="95" customWidth="1"/>
    <col min="8459" max="8459" width="20.28515625" style="95" customWidth="1"/>
    <col min="8460" max="8461" width="21.7109375" style="95" customWidth="1"/>
    <col min="8462" max="8462" width="4.42578125" style="95" customWidth="1"/>
    <col min="8463" max="8704" width="9.140625" style="95"/>
    <col min="8705" max="8705" width="5" style="95" customWidth="1"/>
    <col min="8706" max="8707" width="9.140625" style="95"/>
    <col min="8708" max="8708" width="18.28515625" style="95" customWidth="1"/>
    <col min="8709" max="8709" width="9.140625" style="95"/>
    <col min="8710" max="8710" width="33.5703125" style="95" customWidth="1"/>
    <col min="8711" max="8711" width="10.7109375" style="95" customWidth="1"/>
    <col min="8712" max="8712" width="21.28515625" style="95" customWidth="1"/>
    <col min="8713" max="8713" width="22.5703125" style="95" customWidth="1"/>
    <col min="8714" max="8714" width="21.42578125" style="95" customWidth="1"/>
    <col min="8715" max="8715" width="20.28515625" style="95" customWidth="1"/>
    <col min="8716" max="8717" width="21.7109375" style="95" customWidth="1"/>
    <col min="8718" max="8718" width="4.42578125" style="95" customWidth="1"/>
    <col min="8719" max="8960" width="9.140625" style="95"/>
    <col min="8961" max="8961" width="5" style="95" customWidth="1"/>
    <col min="8962" max="8963" width="9.140625" style="95"/>
    <col min="8964" max="8964" width="18.28515625" style="95" customWidth="1"/>
    <col min="8965" max="8965" width="9.140625" style="95"/>
    <col min="8966" max="8966" width="33.5703125" style="95" customWidth="1"/>
    <col min="8967" max="8967" width="10.7109375" style="95" customWidth="1"/>
    <col min="8968" max="8968" width="21.28515625" style="95" customWidth="1"/>
    <col min="8969" max="8969" width="22.5703125" style="95" customWidth="1"/>
    <col min="8970" max="8970" width="21.42578125" style="95" customWidth="1"/>
    <col min="8971" max="8971" width="20.28515625" style="95" customWidth="1"/>
    <col min="8972" max="8973" width="21.7109375" style="95" customWidth="1"/>
    <col min="8974" max="8974" width="4.42578125" style="95" customWidth="1"/>
    <col min="8975" max="9216" width="9.140625" style="95"/>
    <col min="9217" max="9217" width="5" style="95" customWidth="1"/>
    <col min="9218" max="9219" width="9.140625" style="95"/>
    <col min="9220" max="9220" width="18.28515625" style="95" customWidth="1"/>
    <col min="9221" max="9221" width="9.140625" style="95"/>
    <col min="9222" max="9222" width="33.5703125" style="95" customWidth="1"/>
    <col min="9223" max="9223" width="10.7109375" style="95" customWidth="1"/>
    <col min="9224" max="9224" width="21.28515625" style="95" customWidth="1"/>
    <col min="9225" max="9225" width="22.5703125" style="95" customWidth="1"/>
    <col min="9226" max="9226" width="21.42578125" style="95" customWidth="1"/>
    <col min="9227" max="9227" width="20.28515625" style="95" customWidth="1"/>
    <col min="9228" max="9229" width="21.7109375" style="95" customWidth="1"/>
    <col min="9230" max="9230" width="4.42578125" style="95" customWidth="1"/>
    <col min="9231" max="9472" width="9.140625" style="95"/>
    <col min="9473" max="9473" width="5" style="95" customWidth="1"/>
    <col min="9474" max="9475" width="9.140625" style="95"/>
    <col min="9476" max="9476" width="18.28515625" style="95" customWidth="1"/>
    <col min="9477" max="9477" width="9.140625" style="95"/>
    <col min="9478" max="9478" width="33.5703125" style="95" customWidth="1"/>
    <col min="9479" max="9479" width="10.7109375" style="95" customWidth="1"/>
    <col min="9480" max="9480" width="21.28515625" style="95" customWidth="1"/>
    <col min="9481" max="9481" width="22.5703125" style="95" customWidth="1"/>
    <col min="9482" max="9482" width="21.42578125" style="95" customWidth="1"/>
    <col min="9483" max="9483" width="20.28515625" style="95" customWidth="1"/>
    <col min="9484" max="9485" width="21.7109375" style="95" customWidth="1"/>
    <col min="9486" max="9486" width="4.42578125" style="95" customWidth="1"/>
    <col min="9487" max="9728" width="9.140625" style="95"/>
    <col min="9729" max="9729" width="5" style="95" customWidth="1"/>
    <col min="9730" max="9731" width="9.140625" style="95"/>
    <col min="9732" max="9732" width="18.28515625" style="95" customWidth="1"/>
    <col min="9733" max="9733" width="9.140625" style="95"/>
    <col min="9734" max="9734" width="33.5703125" style="95" customWidth="1"/>
    <col min="9735" max="9735" width="10.7109375" style="95" customWidth="1"/>
    <col min="9736" max="9736" width="21.28515625" style="95" customWidth="1"/>
    <col min="9737" max="9737" width="22.5703125" style="95" customWidth="1"/>
    <col min="9738" max="9738" width="21.42578125" style="95" customWidth="1"/>
    <col min="9739" max="9739" width="20.28515625" style="95" customWidth="1"/>
    <col min="9740" max="9741" width="21.7109375" style="95" customWidth="1"/>
    <col min="9742" max="9742" width="4.42578125" style="95" customWidth="1"/>
    <col min="9743" max="9984" width="9.140625" style="95"/>
    <col min="9985" max="9985" width="5" style="95" customWidth="1"/>
    <col min="9986" max="9987" width="9.140625" style="95"/>
    <col min="9988" max="9988" width="18.28515625" style="95" customWidth="1"/>
    <col min="9989" max="9989" width="9.140625" style="95"/>
    <col min="9990" max="9990" width="33.5703125" style="95" customWidth="1"/>
    <col min="9991" max="9991" width="10.7109375" style="95" customWidth="1"/>
    <col min="9992" max="9992" width="21.28515625" style="95" customWidth="1"/>
    <col min="9993" max="9993" width="22.5703125" style="95" customWidth="1"/>
    <col min="9994" max="9994" width="21.42578125" style="95" customWidth="1"/>
    <col min="9995" max="9995" width="20.28515625" style="95" customWidth="1"/>
    <col min="9996" max="9997" width="21.7109375" style="95" customWidth="1"/>
    <col min="9998" max="9998" width="4.42578125" style="95" customWidth="1"/>
    <col min="9999" max="10240" width="9.140625" style="95"/>
    <col min="10241" max="10241" width="5" style="95" customWidth="1"/>
    <col min="10242" max="10243" width="9.140625" style="95"/>
    <col min="10244" max="10244" width="18.28515625" style="95" customWidth="1"/>
    <col min="10245" max="10245" width="9.140625" style="95"/>
    <col min="10246" max="10246" width="33.5703125" style="95" customWidth="1"/>
    <col min="10247" max="10247" width="10.7109375" style="95" customWidth="1"/>
    <col min="10248" max="10248" width="21.28515625" style="95" customWidth="1"/>
    <col min="10249" max="10249" width="22.5703125" style="95" customWidth="1"/>
    <col min="10250" max="10250" width="21.42578125" style="95" customWidth="1"/>
    <col min="10251" max="10251" width="20.28515625" style="95" customWidth="1"/>
    <col min="10252" max="10253" width="21.7109375" style="95" customWidth="1"/>
    <col min="10254" max="10254" width="4.42578125" style="95" customWidth="1"/>
    <col min="10255" max="10496" width="9.140625" style="95"/>
    <col min="10497" max="10497" width="5" style="95" customWidth="1"/>
    <col min="10498" max="10499" width="9.140625" style="95"/>
    <col min="10500" max="10500" width="18.28515625" style="95" customWidth="1"/>
    <col min="10501" max="10501" width="9.140625" style="95"/>
    <col min="10502" max="10502" width="33.5703125" style="95" customWidth="1"/>
    <col min="10503" max="10503" width="10.7109375" style="95" customWidth="1"/>
    <col min="10504" max="10504" width="21.28515625" style="95" customWidth="1"/>
    <col min="10505" max="10505" width="22.5703125" style="95" customWidth="1"/>
    <col min="10506" max="10506" width="21.42578125" style="95" customWidth="1"/>
    <col min="10507" max="10507" width="20.28515625" style="95" customWidth="1"/>
    <col min="10508" max="10509" width="21.7109375" style="95" customWidth="1"/>
    <col min="10510" max="10510" width="4.42578125" style="95" customWidth="1"/>
    <col min="10511" max="10752" width="9.140625" style="95"/>
    <col min="10753" max="10753" width="5" style="95" customWidth="1"/>
    <col min="10754" max="10755" width="9.140625" style="95"/>
    <col min="10756" max="10756" width="18.28515625" style="95" customWidth="1"/>
    <col min="10757" max="10757" width="9.140625" style="95"/>
    <col min="10758" max="10758" width="33.5703125" style="95" customWidth="1"/>
    <col min="10759" max="10759" width="10.7109375" style="95" customWidth="1"/>
    <col min="10760" max="10760" width="21.28515625" style="95" customWidth="1"/>
    <col min="10761" max="10761" width="22.5703125" style="95" customWidth="1"/>
    <col min="10762" max="10762" width="21.42578125" style="95" customWidth="1"/>
    <col min="10763" max="10763" width="20.28515625" style="95" customWidth="1"/>
    <col min="10764" max="10765" width="21.7109375" style="95" customWidth="1"/>
    <col min="10766" max="10766" width="4.42578125" style="95" customWidth="1"/>
    <col min="10767" max="11008" width="9.140625" style="95"/>
    <col min="11009" max="11009" width="5" style="95" customWidth="1"/>
    <col min="11010" max="11011" width="9.140625" style="95"/>
    <col min="11012" max="11012" width="18.28515625" style="95" customWidth="1"/>
    <col min="11013" max="11013" width="9.140625" style="95"/>
    <col min="11014" max="11014" width="33.5703125" style="95" customWidth="1"/>
    <col min="11015" max="11015" width="10.7109375" style="95" customWidth="1"/>
    <col min="11016" max="11016" width="21.28515625" style="95" customWidth="1"/>
    <col min="11017" max="11017" width="22.5703125" style="95" customWidth="1"/>
    <col min="11018" max="11018" width="21.42578125" style="95" customWidth="1"/>
    <col min="11019" max="11019" width="20.28515625" style="95" customWidth="1"/>
    <col min="11020" max="11021" width="21.7109375" style="95" customWidth="1"/>
    <col min="11022" max="11022" width="4.42578125" style="95" customWidth="1"/>
    <col min="11023" max="11264" width="9.140625" style="95"/>
    <col min="11265" max="11265" width="5" style="95" customWidth="1"/>
    <col min="11266" max="11267" width="9.140625" style="95"/>
    <col min="11268" max="11268" width="18.28515625" style="95" customWidth="1"/>
    <col min="11269" max="11269" width="9.140625" style="95"/>
    <col min="11270" max="11270" width="33.5703125" style="95" customWidth="1"/>
    <col min="11271" max="11271" width="10.7109375" style="95" customWidth="1"/>
    <col min="11272" max="11272" width="21.28515625" style="95" customWidth="1"/>
    <col min="11273" max="11273" width="22.5703125" style="95" customWidth="1"/>
    <col min="11274" max="11274" width="21.42578125" style="95" customWidth="1"/>
    <col min="11275" max="11275" width="20.28515625" style="95" customWidth="1"/>
    <col min="11276" max="11277" width="21.7109375" style="95" customWidth="1"/>
    <col min="11278" max="11278" width="4.42578125" style="95" customWidth="1"/>
    <col min="11279" max="11520" width="9.140625" style="95"/>
    <col min="11521" max="11521" width="5" style="95" customWidth="1"/>
    <col min="11522" max="11523" width="9.140625" style="95"/>
    <col min="11524" max="11524" width="18.28515625" style="95" customWidth="1"/>
    <col min="11525" max="11525" width="9.140625" style="95"/>
    <col min="11526" max="11526" width="33.5703125" style="95" customWidth="1"/>
    <col min="11527" max="11527" width="10.7109375" style="95" customWidth="1"/>
    <col min="11528" max="11528" width="21.28515625" style="95" customWidth="1"/>
    <col min="11529" max="11529" width="22.5703125" style="95" customWidth="1"/>
    <col min="11530" max="11530" width="21.42578125" style="95" customWidth="1"/>
    <col min="11531" max="11531" width="20.28515625" style="95" customWidth="1"/>
    <col min="11532" max="11533" width="21.7109375" style="95" customWidth="1"/>
    <col min="11534" max="11534" width="4.42578125" style="95" customWidth="1"/>
    <col min="11535" max="11776" width="9.140625" style="95"/>
    <col min="11777" max="11777" width="5" style="95" customWidth="1"/>
    <col min="11778" max="11779" width="9.140625" style="95"/>
    <col min="11780" max="11780" width="18.28515625" style="95" customWidth="1"/>
    <col min="11781" max="11781" width="9.140625" style="95"/>
    <col min="11782" max="11782" width="33.5703125" style="95" customWidth="1"/>
    <col min="11783" max="11783" width="10.7109375" style="95" customWidth="1"/>
    <col min="11784" max="11784" width="21.28515625" style="95" customWidth="1"/>
    <col min="11785" max="11785" width="22.5703125" style="95" customWidth="1"/>
    <col min="11786" max="11786" width="21.42578125" style="95" customWidth="1"/>
    <col min="11787" max="11787" width="20.28515625" style="95" customWidth="1"/>
    <col min="11788" max="11789" width="21.7109375" style="95" customWidth="1"/>
    <col min="11790" max="11790" width="4.42578125" style="95" customWidth="1"/>
    <col min="11791" max="12032" width="9.140625" style="95"/>
    <col min="12033" max="12033" width="5" style="95" customWidth="1"/>
    <col min="12034" max="12035" width="9.140625" style="95"/>
    <col min="12036" max="12036" width="18.28515625" style="95" customWidth="1"/>
    <col min="12037" max="12037" width="9.140625" style="95"/>
    <col min="12038" max="12038" width="33.5703125" style="95" customWidth="1"/>
    <col min="12039" max="12039" width="10.7109375" style="95" customWidth="1"/>
    <col min="12040" max="12040" width="21.28515625" style="95" customWidth="1"/>
    <col min="12041" max="12041" width="22.5703125" style="95" customWidth="1"/>
    <col min="12042" max="12042" width="21.42578125" style="95" customWidth="1"/>
    <col min="12043" max="12043" width="20.28515625" style="95" customWidth="1"/>
    <col min="12044" max="12045" width="21.7109375" style="95" customWidth="1"/>
    <col min="12046" max="12046" width="4.42578125" style="95" customWidth="1"/>
    <col min="12047" max="12288" width="9.140625" style="95"/>
    <col min="12289" max="12289" width="5" style="95" customWidth="1"/>
    <col min="12290" max="12291" width="9.140625" style="95"/>
    <col min="12292" max="12292" width="18.28515625" style="95" customWidth="1"/>
    <col min="12293" max="12293" width="9.140625" style="95"/>
    <col min="12294" max="12294" width="33.5703125" style="95" customWidth="1"/>
    <col min="12295" max="12295" width="10.7109375" style="95" customWidth="1"/>
    <col min="12296" max="12296" width="21.28515625" style="95" customWidth="1"/>
    <col min="12297" max="12297" width="22.5703125" style="95" customWidth="1"/>
    <col min="12298" max="12298" width="21.42578125" style="95" customWidth="1"/>
    <col min="12299" max="12299" width="20.28515625" style="95" customWidth="1"/>
    <col min="12300" max="12301" width="21.7109375" style="95" customWidth="1"/>
    <col min="12302" max="12302" width="4.42578125" style="95" customWidth="1"/>
    <col min="12303" max="12544" width="9.140625" style="95"/>
    <col min="12545" max="12545" width="5" style="95" customWidth="1"/>
    <col min="12546" max="12547" width="9.140625" style="95"/>
    <col min="12548" max="12548" width="18.28515625" style="95" customWidth="1"/>
    <col min="12549" max="12549" width="9.140625" style="95"/>
    <col min="12550" max="12550" width="33.5703125" style="95" customWidth="1"/>
    <col min="12551" max="12551" width="10.7109375" style="95" customWidth="1"/>
    <col min="12552" max="12552" width="21.28515625" style="95" customWidth="1"/>
    <col min="12553" max="12553" width="22.5703125" style="95" customWidth="1"/>
    <col min="12554" max="12554" width="21.42578125" style="95" customWidth="1"/>
    <col min="12555" max="12555" width="20.28515625" style="95" customWidth="1"/>
    <col min="12556" max="12557" width="21.7109375" style="95" customWidth="1"/>
    <col min="12558" max="12558" width="4.42578125" style="95" customWidth="1"/>
    <col min="12559" max="12800" width="9.140625" style="95"/>
    <col min="12801" max="12801" width="5" style="95" customWidth="1"/>
    <col min="12802" max="12803" width="9.140625" style="95"/>
    <col min="12804" max="12804" width="18.28515625" style="95" customWidth="1"/>
    <col min="12805" max="12805" width="9.140625" style="95"/>
    <col min="12806" max="12806" width="33.5703125" style="95" customWidth="1"/>
    <col min="12807" max="12807" width="10.7109375" style="95" customWidth="1"/>
    <col min="12808" max="12808" width="21.28515625" style="95" customWidth="1"/>
    <col min="12809" max="12809" width="22.5703125" style="95" customWidth="1"/>
    <col min="12810" max="12810" width="21.42578125" style="95" customWidth="1"/>
    <col min="12811" max="12811" width="20.28515625" style="95" customWidth="1"/>
    <col min="12812" max="12813" width="21.7109375" style="95" customWidth="1"/>
    <col min="12814" max="12814" width="4.42578125" style="95" customWidth="1"/>
    <col min="12815" max="13056" width="9.140625" style="95"/>
    <col min="13057" max="13057" width="5" style="95" customWidth="1"/>
    <col min="13058" max="13059" width="9.140625" style="95"/>
    <col min="13060" max="13060" width="18.28515625" style="95" customWidth="1"/>
    <col min="13061" max="13061" width="9.140625" style="95"/>
    <col min="13062" max="13062" width="33.5703125" style="95" customWidth="1"/>
    <col min="13063" max="13063" width="10.7109375" style="95" customWidth="1"/>
    <col min="13064" max="13064" width="21.28515625" style="95" customWidth="1"/>
    <col min="13065" max="13065" width="22.5703125" style="95" customWidth="1"/>
    <col min="13066" max="13066" width="21.42578125" style="95" customWidth="1"/>
    <col min="13067" max="13067" width="20.28515625" style="95" customWidth="1"/>
    <col min="13068" max="13069" width="21.7109375" style="95" customWidth="1"/>
    <col min="13070" max="13070" width="4.42578125" style="95" customWidth="1"/>
    <col min="13071" max="13312" width="9.140625" style="95"/>
    <col min="13313" max="13313" width="5" style="95" customWidth="1"/>
    <col min="13314" max="13315" width="9.140625" style="95"/>
    <col min="13316" max="13316" width="18.28515625" style="95" customWidth="1"/>
    <col min="13317" max="13317" width="9.140625" style="95"/>
    <col min="13318" max="13318" width="33.5703125" style="95" customWidth="1"/>
    <col min="13319" max="13319" width="10.7109375" style="95" customWidth="1"/>
    <col min="13320" max="13320" width="21.28515625" style="95" customWidth="1"/>
    <col min="13321" max="13321" width="22.5703125" style="95" customWidth="1"/>
    <col min="13322" max="13322" width="21.42578125" style="95" customWidth="1"/>
    <col min="13323" max="13323" width="20.28515625" style="95" customWidth="1"/>
    <col min="13324" max="13325" width="21.7109375" style="95" customWidth="1"/>
    <col min="13326" max="13326" width="4.42578125" style="95" customWidth="1"/>
    <col min="13327" max="13568" width="9.140625" style="95"/>
    <col min="13569" max="13569" width="5" style="95" customWidth="1"/>
    <col min="13570" max="13571" width="9.140625" style="95"/>
    <col min="13572" max="13572" width="18.28515625" style="95" customWidth="1"/>
    <col min="13573" max="13573" width="9.140625" style="95"/>
    <col min="13574" max="13574" width="33.5703125" style="95" customWidth="1"/>
    <col min="13575" max="13575" width="10.7109375" style="95" customWidth="1"/>
    <col min="13576" max="13576" width="21.28515625" style="95" customWidth="1"/>
    <col min="13577" max="13577" width="22.5703125" style="95" customWidth="1"/>
    <col min="13578" max="13578" width="21.42578125" style="95" customWidth="1"/>
    <col min="13579" max="13579" width="20.28515625" style="95" customWidth="1"/>
    <col min="13580" max="13581" width="21.7109375" style="95" customWidth="1"/>
    <col min="13582" max="13582" width="4.42578125" style="95" customWidth="1"/>
    <col min="13583" max="13824" width="9.140625" style="95"/>
    <col min="13825" max="13825" width="5" style="95" customWidth="1"/>
    <col min="13826" max="13827" width="9.140625" style="95"/>
    <col min="13828" max="13828" width="18.28515625" style="95" customWidth="1"/>
    <col min="13829" max="13829" width="9.140625" style="95"/>
    <col min="13830" max="13830" width="33.5703125" style="95" customWidth="1"/>
    <col min="13831" max="13831" width="10.7109375" style="95" customWidth="1"/>
    <col min="13832" max="13832" width="21.28515625" style="95" customWidth="1"/>
    <col min="13833" max="13833" width="22.5703125" style="95" customWidth="1"/>
    <col min="13834" max="13834" width="21.42578125" style="95" customWidth="1"/>
    <col min="13835" max="13835" width="20.28515625" style="95" customWidth="1"/>
    <col min="13836" max="13837" width="21.7109375" style="95" customWidth="1"/>
    <col min="13838" max="13838" width="4.42578125" style="95" customWidth="1"/>
    <col min="13839" max="14080" width="9.140625" style="95"/>
    <col min="14081" max="14081" width="5" style="95" customWidth="1"/>
    <col min="14082" max="14083" width="9.140625" style="95"/>
    <col min="14084" max="14084" width="18.28515625" style="95" customWidth="1"/>
    <col min="14085" max="14085" width="9.140625" style="95"/>
    <col min="14086" max="14086" width="33.5703125" style="95" customWidth="1"/>
    <col min="14087" max="14087" width="10.7109375" style="95" customWidth="1"/>
    <col min="14088" max="14088" width="21.28515625" style="95" customWidth="1"/>
    <col min="14089" max="14089" width="22.5703125" style="95" customWidth="1"/>
    <col min="14090" max="14090" width="21.42578125" style="95" customWidth="1"/>
    <col min="14091" max="14091" width="20.28515625" style="95" customWidth="1"/>
    <col min="14092" max="14093" width="21.7109375" style="95" customWidth="1"/>
    <col min="14094" max="14094" width="4.42578125" style="95" customWidth="1"/>
    <col min="14095" max="14336" width="9.140625" style="95"/>
    <col min="14337" max="14337" width="5" style="95" customWidth="1"/>
    <col min="14338" max="14339" width="9.140625" style="95"/>
    <col min="14340" max="14340" width="18.28515625" style="95" customWidth="1"/>
    <col min="14341" max="14341" width="9.140625" style="95"/>
    <col min="14342" max="14342" width="33.5703125" style="95" customWidth="1"/>
    <col min="14343" max="14343" width="10.7109375" style="95" customWidth="1"/>
    <col min="14344" max="14344" width="21.28515625" style="95" customWidth="1"/>
    <col min="14345" max="14345" width="22.5703125" style="95" customWidth="1"/>
    <col min="14346" max="14346" width="21.42578125" style="95" customWidth="1"/>
    <col min="14347" max="14347" width="20.28515625" style="95" customWidth="1"/>
    <col min="14348" max="14349" width="21.7109375" style="95" customWidth="1"/>
    <col min="14350" max="14350" width="4.42578125" style="95" customWidth="1"/>
    <col min="14351" max="14592" width="9.140625" style="95"/>
    <col min="14593" max="14593" width="5" style="95" customWidth="1"/>
    <col min="14594" max="14595" width="9.140625" style="95"/>
    <col min="14596" max="14596" width="18.28515625" style="95" customWidth="1"/>
    <col min="14597" max="14597" width="9.140625" style="95"/>
    <col min="14598" max="14598" width="33.5703125" style="95" customWidth="1"/>
    <col min="14599" max="14599" width="10.7109375" style="95" customWidth="1"/>
    <col min="14600" max="14600" width="21.28515625" style="95" customWidth="1"/>
    <col min="14601" max="14601" width="22.5703125" style="95" customWidth="1"/>
    <col min="14602" max="14602" width="21.42578125" style="95" customWidth="1"/>
    <col min="14603" max="14603" width="20.28515625" style="95" customWidth="1"/>
    <col min="14604" max="14605" width="21.7109375" style="95" customWidth="1"/>
    <col min="14606" max="14606" width="4.42578125" style="95" customWidth="1"/>
    <col min="14607" max="14848" width="9.140625" style="95"/>
    <col min="14849" max="14849" width="5" style="95" customWidth="1"/>
    <col min="14850" max="14851" width="9.140625" style="95"/>
    <col min="14852" max="14852" width="18.28515625" style="95" customWidth="1"/>
    <col min="14853" max="14853" width="9.140625" style="95"/>
    <col min="14854" max="14854" width="33.5703125" style="95" customWidth="1"/>
    <col min="14855" max="14855" width="10.7109375" style="95" customWidth="1"/>
    <col min="14856" max="14856" width="21.28515625" style="95" customWidth="1"/>
    <col min="14857" max="14857" width="22.5703125" style="95" customWidth="1"/>
    <col min="14858" max="14858" width="21.42578125" style="95" customWidth="1"/>
    <col min="14859" max="14859" width="20.28515625" style="95" customWidth="1"/>
    <col min="14860" max="14861" width="21.7109375" style="95" customWidth="1"/>
    <col min="14862" max="14862" width="4.42578125" style="95" customWidth="1"/>
    <col min="14863" max="15104" width="9.140625" style="95"/>
    <col min="15105" max="15105" width="5" style="95" customWidth="1"/>
    <col min="15106" max="15107" width="9.140625" style="95"/>
    <col min="15108" max="15108" width="18.28515625" style="95" customWidth="1"/>
    <col min="15109" max="15109" width="9.140625" style="95"/>
    <col min="15110" max="15110" width="33.5703125" style="95" customWidth="1"/>
    <col min="15111" max="15111" width="10.7109375" style="95" customWidth="1"/>
    <col min="15112" max="15112" width="21.28515625" style="95" customWidth="1"/>
    <col min="15113" max="15113" width="22.5703125" style="95" customWidth="1"/>
    <col min="15114" max="15114" width="21.42578125" style="95" customWidth="1"/>
    <col min="15115" max="15115" width="20.28515625" style="95" customWidth="1"/>
    <col min="15116" max="15117" width="21.7109375" style="95" customWidth="1"/>
    <col min="15118" max="15118" width="4.42578125" style="95" customWidth="1"/>
    <col min="15119" max="15360" width="9.140625" style="95"/>
    <col min="15361" max="15361" width="5" style="95" customWidth="1"/>
    <col min="15362" max="15363" width="9.140625" style="95"/>
    <col min="15364" max="15364" width="18.28515625" style="95" customWidth="1"/>
    <col min="15365" max="15365" width="9.140625" style="95"/>
    <col min="15366" max="15366" width="33.5703125" style="95" customWidth="1"/>
    <col min="15367" max="15367" width="10.7109375" style="95" customWidth="1"/>
    <col min="15368" max="15368" width="21.28515625" style="95" customWidth="1"/>
    <col min="15369" max="15369" width="22.5703125" style="95" customWidth="1"/>
    <col min="15370" max="15370" width="21.42578125" style="95" customWidth="1"/>
    <col min="15371" max="15371" width="20.28515625" style="95" customWidth="1"/>
    <col min="15372" max="15373" width="21.7109375" style="95" customWidth="1"/>
    <col min="15374" max="15374" width="4.42578125" style="95" customWidth="1"/>
    <col min="15375" max="15616" width="9.140625" style="95"/>
    <col min="15617" max="15617" width="5" style="95" customWidth="1"/>
    <col min="15618" max="15619" width="9.140625" style="95"/>
    <col min="15620" max="15620" width="18.28515625" style="95" customWidth="1"/>
    <col min="15621" max="15621" width="9.140625" style="95"/>
    <col min="15622" max="15622" width="33.5703125" style="95" customWidth="1"/>
    <col min="15623" max="15623" width="10.7109375" style="95" customWidth="1"/>
    <col min="15624" max="15624" width="21.28515625" style="95" customWidth="1"/>
    <col min="15625" max="15625" width="22.5703125" style="95" customWidth="1"/>
    <col min="15626" max="15626" width="21.42578125" style="95" customWidth="1"/>
    <col min="15627" max="15627" width="20.28515625" style="95" customWidth="1"/>
    <col min="15628" max="15629" width="21.7109375" style="95" customWidth="1"/>
    <col min="15630" max="15630" width="4.42578125" style="95" customWidth="1"/>
    <col min="15631" max="15872" width="9.140625" style="95"/>
    <col min="15873" max="15873" width="5" style="95" customWidth="1"/>
    <col min="15874" max="15875" width="9.140625" style="95"/>
    <col min="15876" max="15876" width="18.28515625" style="95" customWidth="1"/>
    <col min="15877" max="15877" width="9.140625" style="95"/>
    <col min="15878" max="15878" width="33.5703125" style="95" customWidth="1"/>
    <col min="15879" max="15879" width="10.7109375" style="95" customWidth="1"/>
    <col min="15880" max="15880" width="21.28515625" style="95" customWidth="1"/>
    <col min="15881" max="15881" width="22.5703125" style="95" customWidth="1"/>
    <col min="15882" max="15882" width="21.42578125" style="95" customWidth="1"/>
    <col min="15883" max="15883" width="20.28515625" style="95" customWidth="1"/>
    <col min="15884" max="15885" width="21.7109375" style="95" customWidth="1"/>
    <col min="15886" max="15886" width="4.42578125" style="95" customWidth="1"/>
    <col min="15887" max="16128" width="9.140625" style="95"/>
    <col min="16129" max="16129" width="5" style="95" customWidth="1"/>
    <col min="16130" max="16131" width="9.140625" style="95"/>
    <col min="16132" max="16132" width="18.28515625" style="95" customWidth="1"/>
    <col min="16133" max="16133" width="9.140625" style="95"/>
    <col min="16134" max="16134" width="33.5703125" style="95" customWidth="1"/>
    <col min="16135" max="16135" width="10.7109375" style="95" customWidth="1"/>
    <col min="16136" max="16136" width="21.28515625" style="95" customWidth="1"/>
    <col min="16137" max="16137" width="22.5703125" style="95" customWidth="1"/>
    <col min="16138" max="16138" width="21.42578125" style="95" customWidth="1"/>
    <col min="16139" max="16139" width="20.28515625" style="95" customWidth="1"/>
    <col min="16140" max="16141" width="21.7109375" style="95" customWidth="1"/>
    <col min="16142" max="16142" width="4.42578125" style="95" customWidth="1"/>
    <col min="16143" max="16384" width="9.140625" style="95"/>
  </cols>
  <sheetData>
    <row r="1" spans="1:14" ht="16.5" thickBot="1"/>
    <row r="2" spans="1:14" ht="16.5" thickTop="1">
      <c r="B2" s="98"/>
      <c r="C2" s="99"/>
      <c r="D2" s="100"/>
      <c r="E2" s="100"/>
      <c r="F2" s="100"/>
      <c r="G2" s="101"/>
      <c r="H2" s="100"/>
      <c r="I2" s="100"/>
      <c r="J2" s="100"/>
      <c r="K2" s="100"/>
      <c r="L2" s="100"/>
      <c r="M2" s="100"/>
      <c r="N2" s="102"/>
    </row>
    <row r="3" spans="1:14" s="109" customFormat="1" ht="15.75" customHeight="1">
      <c r="A3" s="103"/>
      <c r="B3" s="104"/>
      <c r="C3" s="105"/>
      <c r="D3" s="103"/>
      <c r="E3" s="106"/>
      <c r="F3" s="267" t="str">
        <f>Aktifler!F3</f>
        <v>VİYABANK LTD.</v>
      </c>
      <c r="G3" s="267"/>
      <c r="H3" s="267"/>
      <c r="I3" s="103"/>
      <c r="J3" s="103"/>
      <c r="K3" s="107"/>
      <c r="L3" s="103"/>
      <c r="M3" s="107"/>
      <c r="N3" s="108"/>
    </row>
    <row r="4" spans="1:14" s="109" customFormat="1">
      <c r="A4" s="103"/>
      <c r="B4" s="104"/>
      <c r="C4" s="105"/>
      <c r="D4" s="103"/>
      <c r="E4" s="106"/>
      <c r="F4" s="267" t="s">
        <v>0</v>
      </c>
      <c r="G4" s="267"/>
      <c r="H4" s="267"/>
      <c r="I4" s="105"/>
      <c r="J4" s="105"/>
      <c r="K4" s="105"/>
      <c r="L4" s="105"/>
      <c r="M4" s="105"/>
      <c r="N4" s="108"/>
    </row>
    <row r="5" spans="1:14" s="109" customFormat="1">
      <c r="A5" s="103"/>
      <c r="B5" s="104"/>
      <c r="C5" s="105"/>
      <c r="D5" s="106"/>
      <c r="E5" s="110"/>
      <c r="F5" s="268" t="s">
        <v>1</v>
      </c>
      <c r="G5" s="268"/>
      <c r="H5" s="268"/>
      <c r="I5" s="105"/>
      <c r="J5" s="105"/>
      <c r="K5" s="105"/>
      <c r="L5" s="105"/>
      <c r="M5" s="105"/>
      <c r="N5" s="108"/>
    </row>
    <row r="6" spans="1:14">
      <c r="B6" s="111"/>
      <c r="C6" s="94"/>
      <c r="D6" s="94"/>
      <c r="E6" s="94"/>
      <c r="F6" s="94"/>
      <c r="G6" s="112"/>
      <c r="H6" s="265" t="s">
        <v>2</v>
      </c>
      <c r="I6" s="264"/>
      <c r="J6" s="264"/>
      <c r="K6" s="265" t="s">
        <v>3</v>
      </c>
      <c r="L6" s="258"/>
      <c r="M6" s="258"/>
      <c r="N6" s="113"/>
    </row>
    <row r="7" spans="1:14" ht="22.5" customHeight="1" thickBot="1">
      <c r="B7" s="111"/>
      <c r="C7" s="266" t="s">
        <v>86</v>
      </c>
      <c r="D7" s="260"/>
      <c r="E7" s="94"/>
      <c r="F7" s="94"/>
      <c r="G7" s="112" t="s">
        <v>7</v>
      </c>
      <c r="H7" s="94"/>
      <c r="I7" s="114" t="str">
        <f>Aktifler!I7</f>
        <v>(31/12/2017)</v>
      </c>
      <c r="J7" s="115"/>
      <c r="K7" s="94"/>
      <c r="L7" s="114" t="str">
        <f>Aktifler!L7</f>
        <v>(31/12/2016)</v>
      </c>
      <c r="M7" s="94"/>
      <c r="N7" s="113"/>
    </row>
    <row r="8" spans="1:14" ht="16.5" thickTop="1">
      <c r="B8" s="116"/>
      <c r="C8" s="117"/>
      <c r="D8" s="118"/>
      <c r="E8" s="118"/>
      <c r="F8" s="119"/>
      <c r="G8" s="120"/>
      <c r="H8" s="121" t="s">
        <v>8</v>
      </c>
      <c r="I8" s="122" t="s">
        <v>9</v>
      </c>
      <c r="J8" s="123" t="s">
        <v>10</v>
      </c>
      <c r="K8" s="121" t="s">
        <v>8</v>
      </c>
      <c r="L8" s="122" t="s">
        <v>9</v>
      </c>
      <c r="M8" s="123" t="s">
        <v>10</v>
      </c>
      <c r="N8" s="113"/>
    </row>
    <row r="9" spans="1:14" s="131" customFormat="1" ht="16.5" thickBot="1">
      <c r="A9" s="124"/>
      <c r="B9" s="125" t="s">
        <v>11</v>
      </c>
      <c r="C9" s="124" t="s">
        <v>87</v>
      </c>
      <c r="D9" s="124"/>
      <c r="E9" s="124"/>
      <c r="F9" s="124"/>
      <c r="G9" s="126" t="s">
        <v>88</v>
      </c>
      <c r="H9" s="127">
        <f>H10+H11+H12+H13+H14+H15</f>
        <v>3675968</v>
      </c>
      <c r="I9" s="128">
        <f>I10+I11+I12+I13+I14+I15</f>
        <v>32346996</v>
      </c>
      <c r="J9" s="129">
        <f t="shared" ref="J9:J57" si="0">H9+I9</f>
        <v>36022964</v>
      </c>
      <c r="K9" s="127">
        <f>K10+K11+K12+K13+K14+K15</f>
        <v>3956271</v>
      </c>
      <c r="L9" s="128">
        <f>L10+L11+L12+L13+L14+L15</f>
        <v>24216965</v>
      </c>
      <c r="M9" s="129">
        <f t="shared" ref="M9:M57" si="1">K9+L9</f>
        <v>28173236</v>
      </c>
      <c r="N9" s="130"/>
    </row>
    <row r="10" spans="1:14">
      <c r="B10" s="111"/>
      <c r="C10" s="112" t="s">
        <v>13</v>
      </c>
      <c r="D10" s="94" t="s">
        <v>89</v>
      </c>
      <c r="E10" s="94"/>
      <c r="F10" s="94"/>
      <c r="G10" s="132"/>
      <c r="H10" s="133">
        <v>2846958</v>
      </c>
      <c r="I10" s="134">
        <v>13113529</v>
      </c>
      <c r="J10" s="135">
        <f t="shared" si="0"/>
        <v>15960487</v>
      </c>
      <c r="K10" s="133">
        <v>3202562</v>
      </c>
      <c r="L10" s="134">
        <v>7742876</v>
      </c>
      <c r="M10" s="135">
        <f t="shared" si="1"/>
        <v>10945438</v>
      </c>
      <c r="N10" s="113"/>
    </row>
    <row r="11" spans="1:14">
      <c r="B11" s="111"/>
      <c r="C11" s="112" t="s">
        <v>15</v>
      </c>
      <c r="D11" s="136" t="s">
        <v>90</v>
      </c>
      <c r="E11" s="94"/>
      <c r="F11" s="94"/>
      <c r="G11" s="132"/>
      <c r="H11" s="133">
        <v>14445</v>
      </c>
      <c r="I11" s="134"/>
      <c r="J11" s="135">
        <f t="shared" si="0"/>
        <v>14445</v>
      </c>
      <c r="K11" s="133">
        <v>4166</v>
      </c>
      <c r="L11" s="134"/>
      <c r="M11" s="135">
        <f t="shared" si="1"/>
        <v>4166</v>
      </c>
      <c r="N11" s="113"/>
    </row>
    <row r="12" spans="1:14">
      <c r="B12" s="111"/>
      <c r="C12" s="112" t="s">
        <v>17</v>
      </c>
      <c r="D12" s="94" t="s">
        <v>91</v>
      </c>
      <c r="E12" s="94"/>
      <c r="F12" s="94"/>
      <c r="G12" s="132"/>
      <c r="H12" s="133">
        <v>814565</v>
      </c>
      <c r="I12" s="134">
        <v>16744030</v>
      </c>
      <c r="J12" s="135">
        <f t="shared" si="0"/>
        <v>17558595</v>
      </c>
      <c r="K12" s="133">
        <v>749531</v>
      </c>
      <c r="L12" s="134">
        <v>13520332</v>
      </c>
      <c r="M12" s="135">
        <f t="shared" si="1"/>
        <v>14269863</v>
      </c>
      <c r="N12" s="113"/>
    </row>
    <row r="13" spans="1:14">
      <c r="B13" s="111"/>
      <c r="C13" s="112" t="s">
        <v>33</v>
      </c>
      <c r="D13" s="94" t="s">
        <v>92</v>
      </c>
      <c r="E13" s="94"/>
      <c r="F13" s="94"/>
      <c r="G13" s="132"/>
      <c r="H13" s="133"/>
      <c r="I13" s="134"/>
      <c r="J13" s="135">
        <f t="shared" si="0"/>
        <v>0</v>
      </c>
      <c r="K13" s="133"/>
      <c r="L13" s="134"/>
      <c r="M13" s="135">
        <f t="shared" si="1"/>
        <v>0</v>
      </c>
      <c r="N13" s="113"/>
    </row>
    <row r="14" spans="1:14">
      <c r="B14" s="111"/>
      <c r="C14" s="112" t="s">
        <v>93</v>
      </c>
      <c r="D14" s="94" t="s">
        <v>94</v>
      </c>
      <c r="E14" s="94"/>
      <c r="F14" s="94"/>
      <c r="G14" s="132"/>
      <c r="H14" s="133"/>
      <c r="I14" s="134">
        <v>2489437</v>
      </c>
      <c r="J14" s="135">
        <f t="shared" si="0"/>
        <v>2489437</v>
      </c>
      <c r="K14" s="133">
        <v>12</v>
      </c>
      <c r="L14" s="134">
        <v>2953757</v>
      </c>
      <c r="M14" s="135">
        <f t="shared" si="1"/>
        <v>2953769</v>
      </c>
      <c r="N14" s="113"/>
    </row>
    <row r="15" spans="1:14">
      <c r="B15" s="111"/>
      <c r="C15" s="112" t="s">
        <v>95</v>
      </c>
      <c r="D15" s="94" t="s">
        <v>96</v>
      </c>
      <c r="E15" s="94"/>
      <c r="F15" s="94"/>
      <c r="G15" s="132"/>
      <c r="H15" s="133"/>
      <c r="I15" s="134"/>
      <c r="J15" s="135">
        <f t="shared" si="0"/>
        <v>0</v>
      </c>
      <c r="K15" s="133"/>
      <c r="L15" s="134"/>
      <c r="M15" s="135">
        <f t="shared" si="1"/>
        <v>0</v>
      </c>
      <c r="N15" s="113"/>
    </row>
    <row r="16" spans="1:14" s="131" customFormat="1" ht="16.5" thickBot="1">
      <c r="A16" s="124"/>
      <c r="B16" s="125" t="s">
        <v>97</v>
      </c>
      <c r="C16" s="137" t="s">
        <v>98</v>
      </c>
      <c r="D16" s="124"/>
      <c r="E16" s="124"/>
      <c r="F16" s="124"/>
      <c r="G16" s="138" t="s">
        <v>99</v>
      </c>
      <c r="H16" s="139"/>
      <c r="I16" s="140"/>
      <c r="J16" s="141">
        <f t="shared" si="0"/>
        <v>0</v>
      </c>
      <c r="K16" s="139"/>
      <c r="L16" s="140"/>
      <c r="M16" s="141">
        <f t="shared" si="1"/>
        <v>0</v>
      </c>
      <c r="N16" s="130"/>
    </row>
    <row r="17" spans="1:14" s="131" customFormat="1" ht="16.5" thickBot="1">
      <c r="A17" s="124"/>
      <c r="B17" s="125" t="s">
        <v>27</v>
      </c>
      <c r="C17" s="137" t="s">
        <v>100</v>
      </c>
      <c r="D17" s="124"/>
      <c r="E17" s="124"/>
      <c r="F17" s="124"/>
      <c r="G17" s="142" t="s">
        <v>101</v>
      </c>
      <c r="H17" s="143">
        <f>H18+H19</f>
        <v>0</v>
      </c>
      <c r="I17" s="144">
        <f>I18+I19</f>
        <v>5715600</v>
      </c>
      <c r="J17" s="145">
        <f t="shared" si="0"/>
        <v>5715600</v>
      </c>
      <c r="K17" s="143">
        <f>K18+K19</f>
        <v>0</v>
      </c>
      <c r="L17" s="144">
        <f>L18+L19</f>
        <v>4944520</v>
      </c>
      <c r="M17" s="145">
        <f t="shared" si="1"/>
        <v>4944520</v>
      </c>
      <c r="N17" s="130"/>
    </row>
    <row r="18" spans="1:14">
      <c r="B18" s="111"/>
      <c r="C18" s="112" t="s">
        <v>13</v>
      </c>
      <c r="D18" s="94" t="s">
        <v>102</v>
      </c>
      <c r="E18" s="94"/>
      <c r="F18" s="94"/>
      <c r="G18" s="132"/>
      <c r="H18" s="133"/>
      <c r="I18" s="134">
        <v>5715600</v>
      </c>
      <c r="J18" s="135">
        <f t="shared" si="0"/>
        <v>5715600</v>
      </c>
      <c r="K18" s="133"/>
      <c r="L18" s="134">
        <v>4944520</v>
      </c>
      <c r="M18" s="135">
        <f t="shared" si="1"/>
        <v>4944520</v>
      </c>
      <c r="N18" s="113"/>
    </row>
    <row r="19" spans="1:14">
      <c r="B19" s="111"/>
      <c r="C19" s="112" t="s">
        <v>15</v>
      </c>
      <c r="D19" s="94" t="s">
        <v>103</v>
      </c>
      <c r="E19" s="94"/>
      <c r="F19" s="94"/>
      <c r="G19" s="132"/>
      <c r="H19" s="146">
        <f>H20+H21+H22</f>
        <v>0</v>
      </c>
      <c r="I19" s="147">
        <f>I20+I21+I22</f>
        <v>0</v>
      </c>
      <c r="J19" s="135">
        <f t="shared" si="0"/>
        <v>0</v>
      </c>
      <c r="K19" s="146">
        <f>K20+K21+K22</f>
        <v>0</v>
      </c>
      <c r="L19" s="147">
        <f>L20+L21+L22</f>
        <v>0</v>
      </c>
      <c r="M19" s="135">
        <f t="shared" si="1"/>
        <v>0</v>
      </c>
      <c r="N19" s="113"/>
    </row>
    <row r="20" spans="1:14">
      <c r="B20" s="111"/>
      <c r="C20" s="148"/>
      <c r="D20" s="136" t="s">
        <v>104</v>
      </c>
      <c r="E20" s="94"/>
      <c r="F20" s="94"/>
      <c r="G20" s="149"/>
      <c r="H20" s="150"/>
      <c r="I20" s="151"/>
      <c r="J20" s="152">
        <f t="shared" si="0"/>
        <v>0</v>
      </c>
      <c r="K20" s="150"/>
      <c r="L20" s="151"/>
      <c r="M20" s="152">
        <f t="shared" si="1"/>
        <v>0</v>
      </c>
      <c r="N20" s="113"/>
    </row>
    <row r="21" spans="1:14">
      <c r="B21" s="111"/>
      <c r="C21" s="148"/>
      <c r="D21" s="136" t="s">
        <v>105</v>
      </c>
      <c r="E21" s="94"/>
      <c r="F21" s="94"/>
      <c r="G21" s="153"/>
      <c r="H21" s="150"/>
      <c r="I21" s="151"/>
      <c r="J21" s="154">
        <f t="shared" si="0"/>
        <v>0</v>
      </c>
      <c r="K21" s="150"/>
      <c r="L21" s="151"/>
      <c r="M21" s="154">
        <f t="shared" si="1"/>
        <v>0</v>
      </c>
      <c r="N21" s="113"/>
    </row>
    <row r="22" spans="1:14">
      <c r="B22" s="111"/>
      <c r="C22" s="148"/>
      <c r="D22" s="94" t="s">
        <v>106</v>
      </c>
      <c r="E22" s="94"/>
      <c r="F22" s="94"/>
      <c r="G22" s="153"/>
      <c r="H22" s="150"/>
      <c r="I22" s="151"/>
      <c r="J22" s="154">
        <f t="shared" si="0"/>
        <v>0</v>
      </c>
      <c r="K22" s="150"/>
      <c r="L22" s="151"/>
      <c r="M22" s="154">
        <f t="shared" si="1"/>
        <v>0</v>
      </c>
      <c r="N22" s="113"/>
    </row>
    <row r="23" spans="1:14" s="131" customFormat="1" ht="16.5" thickBot="1">
      <c r="A23" s="124"/>
      <c r="B23" s="125" t="s">
        <v>107</v>
      </c>
      <c r="C23" s="137" t="s">
        <v>108</v>
      </c>
      <c r="D23" s="124"/>
      <c r="E23" s="124"/>
      <c r="F23" s="124"/>
      <c r="G23" s="126" t="s">
        <v>109</v>
      </c>
      <c r="H23" s="155"/>
      <c r="I23" s="156"/>
      <c r="J23" s="129">
        <f t="shared" si="0"/>
        <v>0</v>
      </c>
      <c r="K23" s="155"/>
      <c r="L23" s="156"/>
      <c r="M23" s="129">
        <f t="shared" si="1"/>
        <v>0</v>
      </c>
      <c r="N23" s="130"/>
    </row>
    <row r="24" spans="1:14" s="131" customFormat="1" ht="16.5" thickBot="1">
      <c r="A24" s="124"/>
      <c r="B24" s="125" t="s">
        <v>40</v>
      </c>
      <c r="C24" s="137" t="s">
        <v>110</v>
      </c>
      <c r="D24" s="124"/>
      <c r="E24" s="124"/>
      <c r="F24" s="124"/>
      <c r="G24" s="126" t="s">
        <v>111</v>
      </c>
      <c r="H24" s="127">
        <f>H25+H26+H27</f>
        <v>0</v>
      </c>
      <c r="I24" s="128">
        <f>I25+I26+I27</f>
        <v>0</v>
      </c>
      <c r="J24" s="129">
        <f t="shared" si="0"/>
        <v>0</v>
      </c>
      <c r="K24" s="127">
        <f>K25+K26+K27</f>
        <v>0</v>
      </c>
      <c r="L24" s="128">
        <f>L25+L26+L27</f>
        <v>0</v>
      </c>
      <c r="M24" s="129">
        <f t="shared" si="1"/>
        <v>0</v>
      </c>
      <c r="N24" s="130"/>
    </row>
    <row r="25" spans="1:14">
      <c r="B25" s="111"/>
      <c r="C25" s="112" t="s">
        <v>13</v>
      </c>
      <c r="D25" s="94" t="s">
        <v>112</v>
      </c>
      <c r="E25" s="94"/>
      <c r="F25" s="94"/>
      <c r="G25" s="132"/>
      <c r="H25" s="133">
        <v>0</v>
      </c>
      <c r="I25" s="134">
        <v>0</v>
      </c>
      <c r="J25" s="135">
        <f t="shared" si="0"/>
        <v>0</v>
      </c>
      <c r="K25" s="133">
        <v>0</v>
      </c>
      <c r="L25" s="134">
        <v>0</v>
      </c>
      <c r="M25" s="135">
        <f t="shared" si="1"/>
        <v>0</v>
      </c>
      <c r="N25" s="113"/>
    </row>
    <row r="26" spans="1:14">
      <c r="B26" s="111"/>
      <c r="C26" s="112" t="s">
        <v>15</v>
      </c>
      <c r="D26" s="94" t="s">
        <v>113</v>
      </c>
      <c r="E26" s="94"/>
      <c r="F26" s="94"/>
      <c r="G26" s="132"/>
      <c r="H26" s="133"/>
      <c r="I26" s="134"/>
      <c r="J26" s="135">
        <f t="shared" si="0"/>
        <v>0</v>
      </c>
      <c r="K26" s="133"/>
      <c r="L26" s="134"/>
      <c r="M26" s="135">
        <f t="shared" si="1"/>
        <v>0</v>
      </c>
      <c r="N26" s="113"/>
    </row>
    <row r="27" spans="1:14">
      <c r="B27" s="111"/>
      <c r="C27" s="112" t="s">
        <v>17</v>
      </c>
      <c r="D27" s="94" t="s">
        <v>114</v>
      </c>
      <c r="E27" s="94"/>
      <c r="F27" s="94"/>
      <c r="G27" s="132"/>
      <c r="H27" s="133"/>
      <c r="I27" s="134"/>
      <c r="J27" s="135">
        <f t="shared" si="0"/>
        <v>0</v>
      </c>
      <c r="K27" s="133"/>
      <c r="L27" s="134"/>
      <c r="M27" s="135">
        <f t="shared" si="1"/>
        <v>0</v>
      </c>
      <c r="N27" s="113"/>
    </row>
    <row r="28" spans="1:14" s="131" customFormat="1" ht="16.5" thickBot="1">
      <c r="A28" s="124"/>
      <c r="B28" s="125" t="s">
        <v>115</v>
      </c>
      <c r="C28" s="157" t="s">
        <v>116</v>
      </c>
      <c r="D28" s="124"/>
      <c r="E28" s="124"/>
      <c r="F28" s="124"/>
      <c r="G28" s="126"/>
      <c r="H28" s="127">
        <f>H29+H30+H31</f>
        <v>16492</v>
      </c>
      <c r="I28" s="128">
        <f>I29+I30+I31</f>
        <v>168451</v>
      </c>
      <c r="J28" s="129">
        <f t="shared" si="0"/>
        <v>184943</v>
      </c>
      <c r="K28" s="127">
        <f>K29+K30+K31</f>
        <v>9348</v>
      </c>
      <c r="L28" s="128">
        <f>L29+L30+L31</f>
        <v>76278</v>
      </c>
      <c r="M28" s="129">
        <f t="shared" si="1"/>
        <v>85626</v>
      </c>
      <c r="N28" s="130"/>
    </row>
    <row r="29" spans="1:14">
      <c r="B29" s="111"/>
      <c r="C29" s="112" t="s">
        <v>13</v>
      </c>
      <c r="D29" s="94" t="s">
        <v>117</v>
      </c>
      <c r="E29" s="94"/>
      <c r="F29" s="94"/>
      <c r="G29" s="132"/>
      <c r="H29" s="133">
        <v>16492</v>
      </c>
      <c r="I29" s="134">
        <v>168451</v>
      </c>
      <c r="J29" s="135">
        <f t="shared" si="0"/>
        <v>184943</v>
      </c>
      <c r="K29" s="133">
        <v>9348</v>
      </c>
      <c r="L29" s="134">
        <v>76278</v>
      </c>
      <c r="M29" s="135">
        <f t="shared" si="1"/>
        <v>85626</v>
      </c>
      <c r="N29" s="113"/>
    </row>
    <row r="30" spans="1:14">
      <c r="B30" s="111"/>
      <c r="C30" s="112" t="s">
        <v>15</v>
      </c>
      <c r="D30" s="94" t="s">
        <v>118</v>
      </c>
      <c r="E30" s="94"/>
      <c r="F30" s="94"/>
      <c r="G30" s="132"/>
      <c r="H30" s="133"/>
      <c r="I30" s="134"/>
      <c r="J30" s="135">
        <f t="shared" si="0"/>
        <v>0</v>
      </c>
      <c r="K30" s="133"/>
      <c r="L30" s="134"/>
      <c r="M30" s="135">
        <f t="shared" si="1"/>
        <v>0</v>
      </c>
      <c r="N30" s="113"/>
    </row>
    <row r="31" spans="1:14">
      <c r="B31" s="111"/>
      <c r="C31" s="112" t="s">
        <v>17</v>
      </c>
      <c r="D31" s="94" t="s">
        <v>18</v>
      </c>
      <c r="E31" s="94"/>
      <c r="F31" s="94"/>
      <c r="G31" s="132"/>
      <c r="H31" s="133"/>
      <c r="I31" s="134"/>
      <c r="J31" s="135">
        <f t="shared" si="0"/>
        <v>0</v>
      </c>
      <c r="K31" s="133"/>
      <c r="L31" s="134"/>
      <c r="M31" s="135">
        <f t="shared" si="1"/>
        <v>0</v>
      </c>
      <c r="N31" s="113"/>
    </row>
    <row r="32" spans="1:14" s="131" customFormat="1" ht="16.5" thickBot="1">
      <c r="A32" s="124"/>
      <c r="B32" s="125" t="s">
        <v>119</v>
      </c>
      <c r="C32" s="157" t="s">
        <v>120</v>
      </c>
      <c r="D32" s="124"/>
      <c r="E32" s="124"/>
      <c r="F32" s="124"/>
      <c r="G32" s="126"/>
      <c r="H32" s="127">
        <f>H33+H34</f>
        <v>0</v>
      </c>
      <c r="I32" s="128">
        <f>I33+I34</f>
        <v>0</v>
      </c>
      <c r="J32" s="129">
        <f t="shared" si="0"/>
        <v>0</v>
      </c>
      <c r="K32" s="127">
        <f>K33+K34</f>
        <v>0</v>
      </c>
      <c r="L32" s="128">
        <f>L33+L34</f>
        <v>0</v>
      </c>
      <c r="M32" s="129">
        <f t="shared" si="1"/>
        <v>0</v>
      </c>
      <c r="N32" s="130"/>
    </row>
    <row r="33" spans="1:14">
      <c r="B33" s="111"/>
      <c r="C33" s="112" t="s">
        <v>13</v>
      </c>
      <c r="D33" s="94" t="s">
        <v>121</v>
      </c>
      <c r="E33" s="94"/>
      <c r="F33" s="94"/>
      <c r="G33" s="132"/>
      <c r="H33" s="133"/>
      <c r="I33" s="134"/>
      <c r="J33" s="135">
        <f t="shared" si="0"/>
        <v>0</v>
      </c>
      <c r="K33" s="133"/>
      <c r="L33" s="134"/>
      <c r="M33" s="135">
        <f t="shared" si="1"/>
        <v>0</v>
      </c>
      <c r="N33" s="113"/>
    </row>
    <row r="34" spans="1:14">
      <c r="B34" s="111"/>
      <c r="C34" s="112" t="s">
        <v>15</v>
      </c>
      <c r="D34" s="94" t="s">
        <v>122</v>
      </c>
      <c r="E34" s="94"/>
      <c r="F34" s="94"/>
      <c r="G34" s="132"/>
      <c r="H34" s="133"/>
      <c r="I34" s="134"/>
      <c r="J34" s="135">
        <f t="shared" si="0"/>
        <v>0</v>
      </c>
      <c r="K34" s="133"/>
      <c r="L34" s="134"/>
      <c r="M34" s="135">
        <f t="shared" si="1"/>
        <v>0</v>
      </c>
      <c r="N34" s="113"/>
    </row>
    <row r="35" spans="1:14" s="131" customFormat="1" ht="16.5" thickBot="1">
      <c r="A35" s="124"/>
      <c r="B35" s="125" t="s">
        <v>57</v>
      </c>
      <c r="C35" s="137" t="s">
        <v>123</v>
      </c>
      <c r="D35" s="124"/>
      <c r="E35" s="124"/>
      <c r="F35" s="124"/>
      <c r="G35" s="126"/>
      <c r="H35" s="155">
        <v>335713</v>
      </c>
      <c r="I35" s="156">
        <v>9449</v>
      </c>
      <c r="J35" s="129">
        <f t="shared" si="0"/>
        <v>345162</v>
      </c>
      <c r="K35" s="155">
        <v>264148</v>
      </c>
      <c r="L35" s="156">
        <v>6784.3</v>
      </c>
      <c r="M35" s="129">
        <f t="shared" si="1"/>
        <v>270932.3</v>
      </c>
      <c r="N35" s="130"/>
    </row>
    <row r="36" spans="1:14" s="131" customFormat="1" ht="16.5" thickBot="1">
      <c r="A36" s="124"/>
      <c r="B36" s="125" t="s">
        <v>59</v>
      </c>
      <c r="C36" s="137" t="s">
        <v>124</v>
      </c>
      <c r="D36" s="124"/>
      <c r="E36" s="124"/>
      <c r="F36" s="124"/>
      <c r="G36" s="126"/>
      <c r="H36" s="155"/>
      <c r="I36" s="156"/>
      <c r="J36" s="129">
        <f t="shared" si="0"/>
        <v>0</v>
      </c>
      <c r="K36" s="155"/>
      <c r="L36" s="156"/>
      <c r="M36" s="129">
        <f t="shared" si="1"/>
        <v>0</v>
      </c>
      <c r="N36" s="130"/>
    </row>
    <row r="37" spans="1:14" s="131" customFormat="1" ht="16.5" thickBot="1">
      <c r="A37" s="124"/>
      <c r="B37" s="125" t="s">
        <v>62</v>
      </c>
      <c r="C37" s="137" t="s">
        <v>125</v>
      </c>
      <c r="D37" s="124"/>
      <c r="E37" s="124"/>
      <c r="F37" s="124"/>
      <c r="G37" s="126" t="s">
        <v>126</v>
      </c>
      <c r="H37" s="155">
        <v>678170</v>
      </c>
      <c r="I37" s="156">
        <v>4914733</v>
      </c>
      <c r="J37" s="129">
        <f t="shared" si="0"/>
        <v>5592903</v>
      </c>
      <c r="K37" s="155">
        <v>345868</v>
      </c>
      <c r="L37" s="156">
        <v>3920108</v>
      </c>
      <c r="M37" s="129">
        <f t="shared" si="1"/>
        <v>4265976</v>
      </c>
      <c r="N37" s="130"/>
    </row>
    <row r="38" spans="1:14" s="131" customFormat="1" ht="16.5" thickBot="1">
      <c r="A38" s="124"/>
      <c r="B38" s="125" t="s">
        <v>67</v>
      </c>
      <c r="C38" s="137" t="s">
        <v>127</v>
      </c>
      <c r="D38" s="124"/>
      <c r="E38" s="124"/>
      <c r="F38" s="124"/>
      <c r="G38" s="126"/>
      <c r="H38" s="127">
        <f>H39+H40+H41+H42</f>
        <v>2815125</v>
      </c>
      <c r="I38" s="128">
        <f>I39+I40+I41+I42</f>
        <v>0</v>
      </c>
      <c r="J38" s="129">
        <f t="shared" si="0"/>
        <v>2815125</v>
      </c>
      <c r="K38" s="127">
        <f>K39+K40+K41+K42</f>
        <v>6828130</v>
      </c>
      <c r="L38" s="128">
        <f>L39+L40+L41+L42</f>
        <v>0</v>
      </c>
      <c r="M38" s="129">
        <f t="shared" si="1"/>
        <v>6828130</v>
      </c>
      <c r="N38" s="130"/>
    </row>
    <row r="39" spans="1:14">
      <c r="B39" s="111"/>
      <c r="C39" s="112" t="s">
        <v>13</v>
      </c>
      <c r="D39" s="94" t="s">
        <v>128</v>
      </c>
      <c r="E39" s="94"/>
      <c r="F39" s="94"/>
      <c r="G39" s="132"/>
      <c r="H39" s="133"/>
      <c r="I39" s="134"/>
      <c r="J39" s="135">
        <f t="shared" si="0"/>
        <v>0</v>
      </c>
      <c r="K39" s="133"/>
      <c r="L39" s="134"/>
      <c r="M39" s="135">
        <f t="shared" si="1"/>
        <v>0</v>
      </c>
      <c r="N39" s="113"/>
    </row>
    <row r="40" spans="1:14">
      <c r="B40" s="111"/>
      <c r="C40" s="112" t="s">
        <v>15</v>
      </c>
      <c r="D40" s="94" t="s">
        <v>129</v>
      </c>
      <c r="E40" s="94"/>
      <c r="F40" s="94"/>
      <c r="G40" s="132"/>
      <c r="H40" s="133">
        <v>815162</v>
      </c>
      <c r="I40" s="134"/>
      <c r="J40" s="135">
        <f t="shared" si="0"/>
        <v>815162</v>
      </c>
      <c r="K40" s="133">
        <v>931706</v>
      </c>
      <c r="L40" s="134"/>
      <c r="M40" s="135">
        <f t="shared" si="1"/>
        <v>931706</v>
      </c>
      <c r="N40" s="113"/>
    </row>
    <row r="41" spans="1:14">
      <c r="B41" s="111"/>
      <c r="C41" s="112" t="s">
        <v>17</v>
      </c>
      <c r="D41" s="94" t="s">
        <v>130</v>
      </c>
      <c r="E41" s="94"/>
      <c r="F41" s="94"/>
      <c r="G41" s="132"/>
      <c r="H41" s="133">
        <v>1999963</v>
      </c>
      <c r="I41" s="134"/>
      <c r="J41" s="135">
        <f t="shared" si="0"/>
        <v>1999963</v>
      </c>
      <c r="K41" s="133">
        <v>5896424</v>
      </c>
      <c r="L41" s="134"/>
      <c r="M41" s="135">
        <f t="shared" si="1"/>
        <v>5896424</v>
      </c>
      <c r="N41" s="113"/>
    </row>
    <row r="42" spans="1:14">
      <c r="B42" s="111"/>
      <c r="C42" s="112" t="s">
        <v>33</v>
      </c>
      <c r="D42" s="94" t="s">
        <v>131</v>
      </c>
      <c r="E42" s="94"/>
      <c r="F42" s="94"/>
      <c r="G42" s="132"/>
      <c r="H42" s="133"/>
      <c r="I42" s="134"/>
      <c r="J42" s="135">
        <f t="shared" si="0"/>
        <v>0</v>
      </c>
      <c r="K42" s="133"/>
      <c r="L42" s="134"/>
      <c r="M42" s="135">
        <f t="shared" si="1"/>
        <v>0</v>
      </c>
      <c r="N42" s="113"/>
    </row>
    <row r="43" spans="1:14" s="131" customFormat="1" ht="16.5" thickBot="1">
      <c r="A43" s="124"/>
      <c r="B43" s="125" t="s">
        <v>71</v>
      </c>
      <c r="C43" s="157" t="s">
        <v>132</v>
      </c>
      <c r="D43" s="124"/>
      <c r="E43" s="124"/>
      <c r="F43" s="124"/>
      <c r="G43" s="126" t="s">
        <v>133</v>
      </c>
      <c r="H43" s="155">
        <v>274324</v>
      </c>
      <c r="I43" s="156">
        <v>146534</v>
      </c>
      <c r="J43" s="129">
        <f t="shared" si="0"/>
        <v>420858</v>
      </c>
      <c r="K43" s="155">
        <v>497947</v>
      </c>
      <c r="L43" s="156">
        <v>101755.3</v>
      </c>
      <c r="M43" s="129">
        <f t="shared" si="1"/>
        <v>599702.30000000005</v>
      </c>
      <c r="N43" s="130"/>
    </row>
    <row r="44" spans="1:14" s="131" customFormat="1" ht="16.5" thickBot="1">
      <c r="A44" s="124"/>
      <c r="B44" s="125" t="s">
        <v>75</v>
      </c>
      <c r="C44" s="157" t="s">
        <v>134</v>
      </c>
      <c r="D44" s="124"/>
      <c r="E44" s="124"/>
      <c r="F44" s="124"/>
      <c r="G44" s="126" t="s">
        <v>135</v>
      </c>
      <c r="H44" s="127">
        <f>H45+H48+H52+H53+H54+H55</f>
        <v>49146925</v>
      </c>
      <c r="I44" s="128">
        <f>I45+I48+I52+I53+I54+I55</f>
        <v>0</v>
      </c>
      <c r="J44" s="129">
        <f t="shared" si="0"/>
        <v>49146925</v>
      </c>
      <c r="K44" s="127">
        <f>K45+K48+K52+K53+K54+K55</f>
        <v>47274283.5</v>
      </c>
      <c r="L44" s="128">
        <f>L45+L48+L52+L53+L54+L55</f>
        <v>0</v>
      </c>
      <c r="M44" s="129">
        <f t="shared" si="1"/>
        <v>47274283.5</v>
      </c>
      <c r="N44" s="130"/>
    </row>
    <row r="45" spans="1:14">
      <c r="B45" s="111"/>
      <c r="C45" s="112" t="s">
        <v>13</v>
      </c>
      <c r="D45" s="94" t="s">
        <v>136</v>
      </c>
      <c r="E45" s="94"/>
      <c r="F45" s="94"/>
      <c r="G45" s="132"/>
      <c r="H45" s="146">
        <f>H46+H47</f>
        <v>40000000</v>
      </c>
      <c r="I45" s="147">
        <f>I46+I47</f>
        <v>0</v>
      </c>
      <c r="J45" s="135">
        <f t="shared" si="0"/>
        <v>40000000</v>
      </c>
      <c r="K45" s="146">
        <f>K46+K47</f>
        <v>40000000</v>
      </c>
      <c r="L45" s="147">
        <f>L46+L47</f>
        <v>0</v>
      </c>
      <c r="M45" s="135">
        <f t="shared" si="1"/>
        <v>40000000</v>
      </c>
      <c r="N45" s="113"/>
    </row>
    <row r="46" spans="1:14">
      <c r="B46" s="111"/>
      <c r="C46" s="148"/>
      <c r="D46" s="94" t="s">
        <v>137</v>
      </c>
      <c r="E46" s="94"/>
      <c r="F46" s="94"/>
      <c r="G46" s="149"/>
      <c r="H46" s="158">
        <v>40000000</v>
      </c>
      <c r="I46" s="159"/>
      <c r="J46" s="135">
        <f t="shared" si="0"/>
        <v>40000000</v>
      </c>
      <c r="K46" s="158">
        <v>40000000</v>
      </c>
      <c r="L46" s="159"/>
      <c r="M46" s="135">
        <f t="shared" si="1"/>
        <v>40000000</v>
      </c>
      <c r="N46" s="113"/>
    </row>
    <row r="47" spans="1:14">
      <c r="B47" s="111"/>
      <c r="C47" s="148"/>
      <c r="D47" s="94" t="s">
        <v>138</v>
      </c>
      <c r="E47" s="94"/>
      <c r="F47" s="94"/>
      <c r="G47" s="153"/>
      <c r="H47" s="150"/>
      <c r="I47" s="151"/>
      <c r="J47" s="135">
        <f t="shared" si="0"/>
        <v>0</v>
      </c>
      <c r="K47" s="150"/>
      <c r="L47" s="151"/>
      <c r="M47" s="135">
        <f t="shared" si="1"/>
        <v>0</v>
      </c>
      <c r="N47" s="113"/>
    </row>
    <row r="48" spans="1:14">
      <c r="B48" s="111"/>
      <c r="C48" s="112" t="s">
        <v>15</v>
      </c>
      <c r="D48" s="136" t="s">
        <v>139</v>
      </c>
      <c r="E48" s="94"/>
      <c r="F48" s="94"/>
      <c r="G48" s="132"/>
      <c r="H48" s="146">
        <f>H49+H50+H51</f>
        <v>8793155</v>
      </c>
      <c r="I48" s="147">
        <f>I49+I50+I51</f>
        <v>0</v>
      </c>
      <c r="J48" s="135">
        <f t="shared" si="0"/>
        <v>8793155</v>
      </c>
      <c r="K48" s="146">
        <f>K49+K50+K51</f>
        <v>6920513.5</v>
      </c>
      <c r="L48" s="147">
        <f>L49+L50+L51</f>
        <v>0</v>
      </c>
      <c r="M48" s="135">
        <f t="shared" si="1"/>
        <v>6920513.5</v>
      </c>
      <c r="N48" s="113"/>
    </row>
    <row r="49" spans="1:14">
      <c r="B49" s="111"/>
      <c r="C49" s="112"/>
      <c r="D49" s="148" t="s">
        <v>140</v>
      </c>
      <c r="E49" s="94"/>
      <c r="F49" s="94"/>
      <c r="G49" s="160"/>
      <c r="H49" s="161">
        <v>8793155</v>
      </c>
      <c r="I49" s="162"/>
      <c r="J49" s="135">
        <f t="shared" si="0"/>
        <v>8793155</v>
      </c>
      <c r="K49" s="161">
        <v>6920513.5</v>
      </c>
      <c r="L49" s="162"/>
      <c r="M49" s="135">
        <f t="shared" si="1"/>
        <v>6920513.5</v>
      </c>
      <c r="N49" s="113"/>
    </row>
    <row r="50" spans="1:14">
      <c r="B50" s="111"/>
      <c r="C50" s="112"/>
      <c r="D50" s="136" t="s">
        <v>141</v>
      </c>
      <c r="E50" s="94"/>
      <c r="F50" s="94"/>
      <c r="G50" s="163"/>
      <c r="H50" s="164"/>
      <c r="I50" s="165"/>
      <c r="J50" s="135">
        <f t="shared" si="0"/>
        <v>0</v>
      </c>
      <c r="K50" s="164"/>
      <c r="L50" s="165"/>
      <c r="M50" s="135">
        <f t="shared" si="1"/>
        <v>0</v>
      </c>
      <c r="N50" s="113"/>
    </row>
    <row r="51" spans="1:14">
      <c r="B51" s="111"/>
      <c r="C51" s="112"/>
      <c r="D51" s="136" t="s">
        <v>142</v>
      </c>
      <c r="E51" s="94"/>
      <c r="F51" s="94"/>
      <c r="G51" s="163"/>
      <c r="H51" s="164"/>
      <c r="I51" s="165"/>
      <c r="J51" s="135">
        <f t="shared" si="0"/>
        <v>0</v>
      </c>
      <c r="K51" s="164"/>
      <c r="L51" s="165"/>
      <c r="M51" s="135">
        <f t="shared" si="1"/>
        <v>0</v>
      </c>
      <c r="N51" s="113"/>
    </row>
    <row r="52" spans="1:14">
      <c r="B52" s="111"/>
      <c r="C52" s="112" t="s">
        <v>17</v>
      </c>
      <c r="D52" s="148" t="s">
        <v>143</v>
      </c>
      <c r="E52" s="94"/>
      <c r="F52" s="94"/>
      <c r="G52" s="132"/>
      <c r="H52" s="133">
        <v>353770</v>
      </c>
      <c r="I52" s="134"/>
      <c r="J52" s="135">
        <f t="shared" si="0"/>
        <v>353770</v>
      </c>
      <c r="K52" s="133">
        <v>353770</v>
      </c>
      <c r="L52" s="134"/>
      <c r="M52" s="135">
        <f t="shared" si="1"/>
        <v>353770</v>
      </c>
      <c r="N52" s="113"/>
    </row>
    <row r="53" spans="1:14">
      <c r="B53" s="111"/>
      <c r="C53" s="166" t="s">
        <v>33</v>
      </c>
      <c r="D53" s="94" t="s">
        <v>144</v>
      </c>
      <c r="E53" s="94"/>
      <c r="F53" s="94"/>
      <c r="G53" s="132"/>
      <c r="H53" s="133"/>
      <c r="I53" s="134"/>
      <c r="J53" s="135">
        <f t="shared" si="0"/>
        <v>0</v>
      </c>
      <c r="K53" s="133"/>
      <c r="L53" s="134"/>
      <c r="M53" s="135">
        <f t="shared" si="1"/>
        <v>0</v>
      </c>
      <c r="N53" s="113"/>
    </row>
    <row r="54" spans="1:14">
      <c r="B54" s="111"/>
      <c r="C54" s="166" t="s">
        <v>93</v>
      </c>
      <c r="D54" s="94" t="s">
        <v>145</v>
      </c>
      <c r="E54" s="94"/>
      <c r="F54" s="94"/>
      <c r="G54" s="132" t="s">
        <v>146</v>
      </c>
      <c r="H54" s="133"/>
      <c r="I54" s="134"/>
      <c r="J54" s="135">
        <f t="shared" si="0"/>
        <v>0</v>
      </c>
      <c r="K54" s="133"/>
      <c r="L54" s="134"/>
      <c r="M54" s="135">
        <f t="shared" si="1"/>
        <v>0</v>
      </c>
      <c r="N54" s="113"/>
    </row>
    <row r="55" spans="1:14">
      <c r="B55" s="111"/>
      <c r="C55" s="166" t="s">
        <v>95</v>
      </c>
      <c r="D55" s="94" t="s">
        <v>147</v>
      </c>
      <c r="E55" s="94"/>
      <c r="F55" s="94"/>
      <c r="G55" s="132"/>
      <c r="H55" s="146">
        <f>H56+H57</f>
        <v>0</v>
      </c>
      <c r="I55" s="147">
        <f>I56+I57</f>
        <v>0</v>
      </c>
      <c r="J55" s="135">
        <f t="shared" si="0"/>
        <v>0</v>
      </c>
      <c r="K55" s="146">
        <f>K56+K57</f>
        <v>0</v>
      </c>
      <c r="L55" s="147">
        <f>L56+L57</f>
        <v>0</v>
      </c>
      <c r="M55" s="135">
        <f t="shared" si="1"/>
        <v>0</v>
      </c>
      <c r="N55" s="113"/>
    </row>
    <row r="56" spans="1:14">
      <c r="B56" s="111"/>
      <c r="C56" s="148"/>
      <c r="D56" s="94" t="s">
        <v>148</v>
      </c>
      <c r="E56" s="94"/>
      <c r="F56" s="94"/>
      <c r="G56" s="160"/>
      <c r="H56" s="161"/>
      <c r="I56" s="162"/>
      <c r="J56" s="135">
        <f t="shared" si="0"/>
        <v>0</v>
      </c>
      <c r="K56" s="161"/>
      <c r="L56" s="162"/>
      <c r="M56" s="135">
        <f t="shared" si="1"/>
        <v>0</v>
      </c>
      <c r="N56" s="113"/>
    </row>
    <row r="57" spans="1:14">
      <c r="B57" s="111"/>
      <c r="C57" s="148"/>
      <c r="D57" s="94" t="s">
        <v>149</v>
      </c>
      <c r="E57" s="94"/>
      <c r="F57" s="94"/>
      <c r="G57" s="163"/>
      <c r="H57" s="164"/>
      <c r="I57" s="165"/>
      <c r="J57" s="135">
        <f t="shared" si="0"/>
        <v>0</v>
      </c>
      <c r="K57" s="164"/>
      <c r="L57" s="165"/>
      <c r="M57" s="135">
        <f t="shared" si="1"/>
        <v>0</v>
      </c>
      <c r="N57" s="113"/>
    </row>
    <row r="58" spans="1:14" s="131" customFormat="1" ht="16.5" thickBot="1">
      <c r="A58" s="124"/>
      <c r="B58" s="125" t="s">
        <v>80</v>
      </c>
      <c r="C58" s="157" t="s">
        <v>150</v>
      </c>
      <c r="D58" s="124"/>
      <c r="E58" s="124"/>
      <c r="F58" s="124"/>
      <c r="G58" s="126"/>
      <c r="H58" s="127">
        <f>H59+H60</f>
        <v>6372406</v>
      </c>
      <c r="I58" s="128">
        <f>I59+I60</f>
        <v>0</v>
      </c>
      <c r="J58" s="129">
        <f>H58+I58</f>
        <v>6372406</v>
      </c>
      <c r="K58" s="127">
        <f>K59+K60</f>
        <v>34820625.5</v>
      </c>
      <c r="L58" s="128">
        <f>L59+L60</f>
        <v>0</v>
      </c>
      <c r="M58" s="129">
        <f>K58+L58</f>
        <v>34820625.5</v>
      </c>
      <c r="N58" s="130"/>
    </row>
    <row r="59" spans="1:14">
      <c r="B59" s="111"/>
      <c r="C59" s="112" t="s">
        <v>13</v>
      </c>
      <c r="D59" s="136" t="s">
        <v>151</v>
      </c>
      <c r="E59" s="94"/>
      <c r="F59" s="94"/>
      <c r="G59" s="132"/>
      <c r="H59" s="133">
        <v>6372406</v>
      </c>
      <c r="I59" s="134"/>
      <c r="J59" s="135">
        <f>H59+I59</f>
        <v>6372406</v>
      </c>
      <c r="K59" s="133">
        <v>18726410</v>
      </c>
      <c r="L59" s="134"/>
      <c r="M59" s="135">
        <f>K59+L59</f>
        <v>18726410</v>
      </c>
      <c r="N59" s="113"/>
    </row>
    <row r="60" spans="1:14">
      <c r="B60" s="111"/>
      <c r="C60" s="112" t="s">
        <v>15</v>
      </c>
      <c r="D60" s="136" t="s">
        <v>152</v>
      </c>
      <c r="E60" s="94"/>
      <c r="F60" s="94"/>
      <c r="G60" s="132"/>
      <c r="H60" s="133"/>
      <c r="I60" s="134"/>
      <c r="J60" s="135">
        <f>H60+I60</f>
        <v>0</v>
      </c>
      <c r="K60" s="133">
        <v>16094215.5</v>
      </c>
      <c r="L60" s="134"/>
      <c r="M60" s="135">
        <f>K60+L60</f>
        <v>16094215.5</v>
      </c>
      <c r="N60" s="113"/>
    </row>
    <row r="61" spans="1:14">
      <c r="B61" s="111"/>
      <c r="C61" s="148"/>
      <c r="D61" s="94"/>
      <c r="E61" s="94"/>
      <c r="F61" s="94"/>
      <c r="G61" s="167"/>
      <c r="H61" s="168"/>
      <c r="I61" s="169"/>
      <c r="J61" s="170"/>
      <c r="K61" s="168"/>
      <c r="L61" s="169"/>
      <c r="M61" s="170"/>
      <c r="N61" s="113"/>
    </row>
    <row r="62" spans="1:14" s="131" customFormat="1" ht="16.5" thickBot="1">
      <c r="A62" s="124"/>
      <c r="B62" s="125"/>
      <c r="C62" s="157" t="s">
        <v>153</v>
      </c>
      <c r="D62" s="124"/>
      <c r="E62" s="124"/>
      <c r="F62" s="124"/>
      <c r="G62" s="171" t="s">
        <v>84</v>
      </c>
      <c r="H62" s="172">
        <f>H58+H44+H43+H38+H37+H36+H35+H32+H28+H24+H17+H16+H9+H23</f>
        <v>63315123</v>
      </c>
      <c r="I62" s="173">
        <f>I58+I44+I43+I38+I37+I36+I35+I32+I28+I24+I23+I17+I16+I9</f>
        <v>43301763</v>
      </c>
      <c r="J62" s="174">
        <f>H62+I62</f>
        <v>106616886</v>
      </c>
      <c r="K62" s="172">
        <f>K58+K44+K43+K38+K37+K36+K35+K32+K28+K24+K17+K16+K9+K23</f>
        <v>93996621</v>
      </c>
      <c r="L62" s="173">
        <f>L58+L44+L43+L38+L37+L36+L35+L32+L28+L24+L23+L17+L16+L9</f>
        <v>33266410.600000001</v>
      </c>
      <c r="M62" s="174">
        <f>K62+L62</f>
        <v>127263031.59999999</v>
      </c>
      <c r="N62" s="130"/>
    </row>
    <row r="63" spans="1:14" ht="16.5" thickTop="1">
      <c r="B63" s="116"/>
      <c r="C63" s="117"/>
      <c r="D63" s="118"/>
      <c r="E63" s="118"/>
      <c r="F63" s="119"/>
      <c r="G63" s="167"/>
      <c r="H63" s="168"/>
      <c r="I63" s="169"/>
      <c r="J63" s="170"/>
      <c r="K63" s="168"/>
      <c r="L63" s="169"/>
      <c r="M63" s="170"/>
      <c r="N63" s="113"/>
    </row>
    <row r="64" spans="1:14">
      <c r="B64" s="111"/>
      <c r="C64" s="148" t="s">
        <v>154</v>
      </c>
      <c r="D64" s="94"/>
      <c r="E64" s="94"/>
      <c r="F64" s="175"/>
      <c r="G64" s="167" t="s">
        <v>21</v>
      </c>
      <c r="H64" s="168"/>
      <c r="I64" s="169"/>
      <c r="J64" s="170"/>
      <c r="K64" s="168"/>
      <c r="L64" s="169"/>
      <c r="M64" s="170"/>
      <c r="N64" s="113"/>
    </row>
    <row r="65" spans="1:14">
      <c r="B65" s="111"/>
      <c r="C65" s="148"/>
      <c r="D65" s="94"/>
      <c r="E65" s="94"/>
      <c r="F65" s="175"/>
      <c r="G65" s="167"/>
      <c r="H65" s="168"/>
      <c r="I65" s="169"/>
      <c r="J65" s="170"/>
      <c r="K65" s="168"/>
      <c r="L65" s="169"/>
      <c r="M65" s="170"/>
      <c r="N65" s="113"/>
    </row>
    <row r="66" spans="1:14" ht="16.5" thickBot="1">
      <c r="B66" s="111" t="s">
        <v>11</v>
      </c>
      <c r="C66" s="148" t="s">
        <v>155</v>
      </c>
      <c r="D66" s="94"/>
      <c r="E66" s="94"/>
      <c r="F66" s="175"/>
      <c r="G66" s="176" t="s">
        <v>29</v>
      </c>
      <c r="H66" s="177">
        <v>1571417</v>
      </c>
      <c r="I66" s="178">
        <v>821765</v>
      </c>
      <c r="J66" s="179">
        <f>H66+I66</f>
        <v>2393182</v>
      </c>
      <c r="K66" s="177">
        <v>1480652</v>
      </c>
      <c r="L66" s="178">
        <v>886735</v>
      </c>
      <c r="M66" s="179">
        <f>K66+L66</f>
        <v>2367387</v>
      </c>
      <c r="N66" s="113"/>
    </row>
    <row r="67" spans="1:14" ht="16.5" thickBot="1">
      <c r="B67" s="111" t="s">
        <v>19</v>
      </c>
      <c r="C67" s="136" t="s">
        <v>156</v>
      </c>
      <c r="D67" s="94"/>
      <c r="E67" s="94"/>
      <c r="F67" s="175"/>
      <c r="G67" s="176" t="s">
        <v>37</v>
      </c>
      <c r="H67" s="177">
        <v>3317304</v>
      </c>
      <c r="I67" s="178"/>
      <c r="J67" s="179">
        <f>H67+I67</f>
        <v>3317304</v>
      </c>
      <c r="K67" s="177">
        <v>3439171</v>
      </c>
      <c r="L67" s="178"/>
      <c r="M67" s="179">
        <f>K67+L67</f>
        <v>3439171</v>
      </c>
      <c r="N67" s="113"/>
    </row>
    <row r="68" spans="1:14" ht="16.5" thickBot="1">
      <c r="B68" s="111" t="s">
        <v>27</v>
      </c>
      <c r="C68" s="148" t="s">
        <v>157</v>
      </c>
      <c r="D68" s="94"/>
      <c r="E68" s="94"/>
      <c r="F68" s="175"/>
      <c r="G68" s="176" t="s">
        <v>42</v>
      </c>
      <c r="H68" s="177"/>
      <c r="I68" s="178"/>
      <c r="J68" s="179">
        <f>H68+I68</f>
        <v>0</v>
      </c>
      <c r="K68" s="177"/>
      <c r="L68" s="178"/>
      <c r="M68" s="179">
        <f>K68+L68</f>
        <v>0</v>
      </c>
      <c r="N68" s="113"/>
    </row>
    <row r="69" spans="1:14" ht="16.5" thickBot="1">
      <c r="B69" s="111" t="s">
        <v>35</v>
      </c>
      <c r="C69" s="148" t="s">
        <v>158</v>
      </c>
      <c r="D69" s="94"/>
      <c r="E69" s="94"/>
      <c r="F69" s="175"/>
      <c r="G69" s="176"/>
      <c r="H69" s="177">
        <v>95135141</v>
      </c>
      <c r="I69" s="180">
        <v>49975141</v>
      </c>
      <c r="J69" s="181">
        <f>H69+I69</f>
        <v>145110282</v>
      </c>
      <c r="K69" s="177">
        <v>68945899</v>
      </c>
      <c r="L69" s="180">
        <v>70512757</v>
      </c>
      <c r="M69" s="181">
        <f>K69+L69</f>
        <v>139458656</v>
      </c>
      <c r="N69" s="113"/>
    </row>
    <row r="70" spans="1:14" s="187" customFormat="1" ht="16.5" thickBot="1">
      <c r="A70" s="124"/>
      <c r="B70" s="182"/>
      <c r="C70" s="183" t="s">
        <v>10</v>
      </c>
      <c r="D70" s="173"/>
      <c r="E70" s="173"/>
      <c r="F70" s="184"/>
      <c r="G70" s="185"/>
      <c r="H70" s="172">
        <f>H66+H67+H68+H69</f>
        <v>100023862</v>
      </c>
      <c r="I70" s="173">
        <f>I66+I67+I68+I69</f>
        <v>50796906</v>
      </c>
      <c r="J70" s="186">
        <f>H70+I70</f>
        <v>150820768</v>
      </c>
      <c r="K70" s="172">
        <f>K66+K67+K68+K69</f>
        <v>73865722</v>
      </c>
      <c r="L70" s="173">
        <f>L66+L67+L68+L69</f>
        <v>71399492</v>
      </c>
      <c r="M70" s="174">
        <f>K70+L70</f>
        <v>145265214</v>
      </c>
      <c r="N70" s="130"/>
    </row>
    <row r="71" spans="1:14" s="97" customFormat="1" ht="16.5" thickTop="1">
      <c r="A71" s="94"/>
      <c r="B71" s="111"/>
      <c r="C71" s="148"/>
      <c r="D71" s="94"/>
      <c r="E71" s="94"/>
      <c r="F71" s="94"/>
      <c r="G71" s="112"/>
      <c r="H71" s="94"/>
      <c r="I71" s="94"/>
      <c r="J71" s="94"/>
      <c r="K71" s="94"/>
      <c r="L71" s="94"/>
      <c r="M71" s="94"/>
      <c r="N71" s="113"/>
    </row>
    <row r="72" spans="1:14" s="97" customFormat="1">
      <c r="A72" s="94"/>
      <c r="B72" s="111"/>
      <c r="C72" s="148"/>
      <c r="D72" s="94"/>
      <c r="E72" s="94"/>
      <c r="F72" s="94"/>
      <c r="G72" s="112"/>
      <c r="H72" s="94"/>
      <c r="I72" s="94"/>
      <c r="J72" s="94"/>
      <c r="K72" s="94"/>
      <c r="L72" s="94"/>
      <c r="M72" s="94"/>
      <c r="N72" s="113"/>
    </row>
    <row r="73" spans="1:14" s="97" customFormat="1" ht="16.5" thickBot="1">
      <c r="A73" s="113"/>
      <c r="B73" s="188"/>
      <c r="C73" s="189"/>
      <c r="D73" s="190"/>
      <c r="E73" s="190"/>
      <c r="F73" s="190"/>
      <c r="G73" s="191"/>
      <c r="H73" s="190"/>
      <c r="I73" s="190"/>
      <c r="J73" s="190"/>
      <c r="K73" s="190"/>
      <c r="L73" s="190"/>
      <c r="M73" s="190"/>
      <c r="N73" s="192"/>
    </row>
    <row r="74" spans="1:14" ht="16.5" thickTop="1"/>
  </sheetData>
  <sheetProtection password="CC26" sheet="1"/>
  <mergeCells count="6">
    <mergeCell ref="K6:M6"/>
    <mergeCell ref="C7:D7"/>
    <mergeCell ref="F3:H3"/>
    <mergeCell ref="F4:H4"/>
    <mergeCell ref="F5:H5"/>
    <mergeCell ref="H6:J6"/>
  </mergeCells>
  <printOptions verticalCentered="1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tabSelected="1" zoomScale="75" zoomScaleNormal="75" workbookViewId="0">
      <selection activeCell="I10" sqref="I10"/>
    </sheetView>
  </sheetViews>
  <sheetFormatPr defaultRowHeight="15.75"/>
  <cols>
    <col min="1" max="1" width="6" style="193" customWidth="1"/>
    <col min="2" max="2" width="9.140625" style="194"/>
    <col min="3" max="3" width="9.140625" style="195"/>
    <col min="4" max="4" width="49" style="195" customWidth="1"/>
    <col min="5" max="5" width="9.140625" style="195"/>
    <col min="6" max="6" width="13.7109375" style="195" customWidth="1"/>
    <col min="7" max="7" width="9.85546875" style="196" customWidth="1"/>
    <col min="8" max="8" width="29.42578125" style="95" customWidth="1"/>
    <col min="9" max="9" width="26.7109375" style="95" customWidth="1"/>
    <col min="10" max="10" width="8.7109375" style="193" customWidth="1"/>
    <col min="11" max="256" width="9.140625" style="193"/>
    <col min="257" max="257" width="6" style="193" customWidth="1"/>
    <col min="258" max="259" width="9.140625" style="193"/>
    <col min="260" max="260" width="49" style="193" customWidth="1"/>
    <col min="261" max="261" width="9.140625" style="193"/>
    <col min="262" max="262" width="13.7109375" style="193" customWidth="1"/>
    <col min="263" max="263" width="9.85546875" style="193" customWidth="1"/>
    <col min="264" max="264" width="29.42578125" style="193" customWidth="1"/>
    <col min="265" max="265" width="26.7109375" style="193" customWidth="1"/>
    <col min="266" max="266" width="8.7109375" style="193" customWidth="1"/>
    <col min="267" max="512" width="9.140625" style="193"/>
    <col min="513" max="513" width="6" style="193" customWidth="1"/>
    <col min="514" max="515" width="9.140625" style="193"/>
    <col min="516" max="516" width="49" style="193" customWidth="1"/>
    <col min="517" max="517" width="9.140625" style="193"/>
    <col min="518" max="518" width="13.7109375" style="193" customWidth="1"/>
    <col min="519" max="519" width="9.85546875" style="193" customWidth="1"/>
    <col min="520" max="520" width="29.42578125" style="193" customWidth="1"/>
    <col min="521" max="521" width="26.7109375" style="193" customWidth="1"/>
    <col min="522" max="522" width="8.7109375" style="193" customWidth="1"/>
    <col min="523" max="768" width="9.140625" style="193"/>
    <col min="769" max="769" width="6" style="193" customWidth="1"/>
    <col min="770" max="771" width="9.140625" style="193"/>
    <col min="772" max="772" width="49" style="193" customWidth="1"/>
    <col min="773" max="773" width="9.140625" style="193"/>
    <col min="774" max="774" width="13.7109375" style="193" customWidth="1"/>
    <col min="775" max="775" width="9.85546875" style="193" customWidth="1"/>
    <col min="776" max="776" width="29.42578125" style="193" customWidth="1"/>
    <col min="777" max="777" width="26.7109375" style="193" customWidth="1"/>
    <col min="778" max="778" width="8.7109375" style="193" customWidth="1"/>
    <col min="779" max="1024" width="9.140625" style="193"/>
    <col min="1025" max="1025" width="6" style="193" customWidth="1"/>
    <col min="1026" max="1027" width="9.140625" style="193"/>
    <col min="1028" max="1028" width="49" style="193" customWidth="1"/>
    <col min="1029" max="1029" width="9.140625" style="193"/>
    <col min="1030" max="1030" width="13.7109375" style="193" customWidth="1"/>
    <col min="1031" max="1031" width="9.85546875" style="193" customWidth="1"/>
    <col min="1032" max="1032" width="29.42578125" style="193" customWidth="1"/>
    <col min="1033" max="1033" width="26.7109375" style="193" customWidth="1"/>
    <col min="1034" max="1034" width="8.7109375" style="193" customWidth="1"/>
    <col min="1035" max="1280" width="9.140625" style="193"/>
    <col min="1281" max="1281" width="6" style="193" customWidth="1"/>
    <col min="1282" max="1283" width="9.140625" style="193"/>
    <col min="1284" max="1284" width="49" style="193" customWidth="1"/>
    <col min="1285" max="1285" width="9.140625" style="193"/>
    <col min="1286" max="1286" width="13.7109375" style="193" customWidth="1"/>
    <col min="1287" max="1287" width="9.85546875" style="193" customWidth="1"/>
    <col min="1288" max="1288" width="29.42578125" style="193" customWidth="1"/>
    <col min="1289" max="1289" width="26.7109375" style="193" customWidth="1"/>
    <col min="1290" max="1290" width="8.7109375" style="193" customWidth="1"/>
    <col min="1291" max="1536" width="9.140625" style="193"/>
    <col min="1537" max="1537" width="6" style="193" customWidth="1"/>
    <col min="1538" max="1539" width="9.140625" style="193"/>
    <col min="1540" max="1540" width="49" style="193" customWidth="1"/>
    <col min="1541" max="1541" width="9.140625" style="193"/>
    <col min="1542" max="1542" width="13.7109375" style="193" customWidth="1"/>
    <col min="1543" max="1543" width="9.85546875" style="193" customWidth="1"/>
    <col min="1544" max="1544" width="29.42578125" style="193" customWidth="1"/>
    <col min="1545" max="1545" width="26.7109375" style="193" customWidth="1"/>
    <col min="1546" max="1546" width="8.7109375" style="193" customWidth="1"/>
    <col min="1547" max="1792" width="9.140625" style="193"/>
    <col min="1793" max="1793" width="6" style="193" customWidth="1"/>
    <col min="1794" max="1795" width="9.140625" style="193"/>
    <col min="1796" max="1796" width="49" style="193" customWidth="1"/>
    <col min="1797" max="1797" width="9.140625" style="193"/>
    <col min="1798" max="1798" width="13.7109375" style="193" customWidth="1"/>
    <col min="1799" max="1799" width="9.85546875" style="193" customWidth="1"/>
    <col min="1800" max="1800" width="29.42578125" style="193" customWidth="1"/>
    <col min="1801" max="1801" width="26.7109375" style="193" customWidth="1"/>
    <col min="1802" max="1802" width="8.7109375" style="193" customWidth="1"/>
    <col min="1803" max="2048" width="9.140625" style="193"/>
    <col min="2049" max="2049" width="6" style="193" customWidth="1"/>
    <col min="2050" max="2051" width="9.140625" style="193"/>
    <col min="2052" max="2052" width="49" style="193" customWidth="1"/>
    <col min="2053" max="2053" width="9.140625" style="193"/>
    <col min="2054" max="2054" width="13.7109375" style="193" customWidth="1"/>
    <col min="2055" max="2055" width="9.85546875" style="193" customWidth="1"/>
    <col min="2056" max="2056" width="29.42578125" style="193" customWidth="1"/>
    <col min="2057" max="2057" width="26.7109375" style="193" customWidth="1"/>
    <col min="2058" max="2058" width="8.7109375" style="193" customWidth="1"/>
    <col min="2059" max="2304" width="9.140625" style="193"/>
    <col min="2305" max="2305" width="6" style="193" customWidth="1"/>
    <col min="2306" max="2307" width="9.140625" style="193"/>
    <col min="2308" max="2308" width="49" style="193" customWidth="1"/>
    <col min="2309" max="2309" width="9.140625" style="193"/>
    <col min="2310" max="2310" width="13.7109375" style="193" customWidth="1"/>
    <col min="2311" max="2311" width="9.85546875" style="193" customWidth="1"/>
    <col min="2312" max="2312" width="29.42578125" style="193" customWidth="1"/>
    <col min="2313" max="2313" width="26.7109375" style="193" customWidth="1"/>
    <col min="2314" max="2314" width="8.7109375" style="193" customWidth="1"/>
    <col min="2315" max="2560" width="9.140625" style="193"/>
    <col min="2561" max="2561" width="6" style="193" customWidth="1"/>
    <col min="2562" max="2563" width="9.140625" style="193"/>
    <col min="2564" max="2564" width="49" style="193" customWidth="1"/>
    <col min="2565" max="2565" width="9.140625" style="193"/>
    <col min="2566" max="2566" width="13.7109375" style="193" customWidth="1"/>
    <col min="2567" max="2567" width="9.85546875" style="193" customWidth="1"/>
    <col min="2568" max="2568" width="29.42578125" style="193" customWidth="1"/>
    <col min="2569" max="2569" width="26.7109375" style="193" customWidth="1"/>
    <col min="2570" max="2570" width="8.7109375" style="193" customWidth="1"/>
    <col min="2571" max="2816" width="9.140625" style="193"/>
    <col min="2817" max="2817" width="6" style="193" customWidth="1"/>
    <col min="2818" max="2819" width="9.140625" style="193"/>
    <col min="2820" max="2820" width="49" style="193" customWidth="1"/>
    <col min="2821" max="2821" width="9.140625" style="193"/>
    <col min="2822" max="2822" width="13.7109375" style="193" customWidth="1"/>
    <col min="2823" max="2823" width="9.85546875" style="193" customWidth="1"/>
    <col min="2824" max="2824" width="29.42578125" style="193" customWidth="1"/>
    <col min="2825" max="2825" width="26.7109375" style="193" customWidth="1"/>
    <col min="2826" max="2826" width="8.7109375" style="193" customWidth="1"/>
    <col min="2827" max="3072" width="9.140625" style="193"/>
    <col min="3073" max="3073" width="6" style="193" customWidth="1"/>
    <col min="3074" max="3075" width="9.140625" style="193"/>
    <col min="3076" max="3076" width="49" style="193" customWidth="1"/>
    <col min="3077" max="3077" width="9.140625" style="193"/>
    <col min="3078" max="3078" width="13.7109375" style="193" customWidth="1"/>
    <col min="3079" max="3079" width="9.85546875" style="193" customWidth="1"/>
    <col min="3080" max="3080" width="29.42578125" style="193" customWidth="1"/>
    <col min="3081" max="3081" width="26.7109375" style="193" customWidth="1"/>
    <col min="3082" max="3082" width="8.7109375" style="193" customWidth="1"/>
    <col min="3083" max="3328" width="9.140625" style="193"/>
    <col min="3329" max="3329" width="6" style="193" customWidth="1"/>
    <col min="3330" max="3331" width="9.140625" style="193"/>
    <col min="3332" max="3332" width="49" style="193" customWidth="1"/>
    <col min="3333" max="3333" width="9.140625" style="193"/>
    <col min="3334" max="3334" width="13.7109375" style="193" customWidth="1"/>
    <col min="3335" max="3335" width="9.85546875" style="193" customWidth="1"/>
    <col min="3336" max="3336" width="29.42578125" style="193" customWidth="1"/>
    <col min="3337" max="3337" width="26.7109375" style="193" customWidth="1"/>
    <col min="3338" max="3338" width="8.7109375" style="193" customWidth="1"/>
    <col min="3339" max="3584" width="9.140625" style="193"/>
    <col min="3585" max="3585" width="6" style="193" customWidth="1"/>
    <col min="3586" max="3587" width="9.140625" style="193"/>
    <col min="3588" max="3588" width="49" style="193" customWidth="1"/>
    <col min="3589" max="3589" width="9.140625" style="193"/>
    <col min="3590" max="3590" width="13.7109375" style="193" customWidth="1"/>
    <col min="3591" max="3591" width="9.85546875" style="193" customWidth="1"/>
    <col min="3592" max="3592" width="29.42578125" style="193" customWidth="1"/>
    <col min="3593" max="3593" width="26.7109375" style="193" customWidth="1"/>
    <col min="3594" max="3594" width="8.7109375" style="193" customWidth="1"/>
    <col min="3595" max="3840" width="9.140625" style="193"/>
    <col min="3841" max="3841" width="6" style="193" customWidth="1"/>
    <col min="3842" max="3843" width="9.140625" style="193"/>
    <col min="3844" max="3844" width="49" style="193" customWidth="1"/>
    <col min="3845" max="3845" width="9.140625" style="193"/>
    <col min="3846" max="3846" width="13.7109375" style="193" customWidth="1"/>
    <col min="3847" max="3847" width="9.85546875" style="193" customWidth="1"/>
    <col min="3848" max="3848" width="29.42578125" style="193" customWidth="1"/>
    <col min="3849" max="3849" width="26.7109375" style="193" customWidth="1"/>
    <col min="3850" max="3850" width="8.7109375" style="193" customWidth="1"/>
    <col min="3851" max="4096" width="9.140625" style="193"/>
    <col min="4097" max="4097" width="6" style="193" customWidth="1"/>
    <col min="4098" max="4099" width="9.140625" style="193"/>
    <col min="4100" max="4100" width="49" style="193" customWidth="1"/>
    <col min="4101" max="4101" width="9.140625" style="193"/>
    <col min="4102" max="4102" width="13.7109375" style="193" customWidth="1"/>
    <col min="4103" max="4103" width="9.85546875" style="193" customWidth="1"/>
    <col min="4104" max="4104" width="29.42578125" style="193" customWidth="1"/>
    <col min="4105" max="4105" width="26.7109375" style="193" customWidth="1"/>
    <col min="4106" max="4106" width="8.7109375" style="193" customWidth="1"/>
    <col min="4107" max="4352" width="9.140625" style="193"/>
    <col min="4353" max="4353" width="6" style="193" customWidth="1"/>
    <col min="4354" max="4355" width="9.140625" style="193"/>
    <col min="4356" max="4356" width="49" style="193" customWidth="1"/>
    <col min="4357" max="4357" width="9.140625" style="193"/>
    <col min="4358" max="4358" width="13.7109375" style="193" customWidth="1"/>
    <col min="4359" max="4359" width="9.85546875" style="193" customWidth="1"/>
    <col min="4360" max="4360" width="29.42578125" style="193" customWidth="1"/>
    <col min="4361" max="4361" width="26.7109375" style="193" customWidth="1"/>
    <col min="4362" max="4362" width="8.7109375" style="193" customWidth="1"/>
    <col min="4363" max="4608" width="9.140625" style="193"/>
    <col min="4609" max="4609" width="6" style="193" customWidth="1"/>
    <col min="4610" max="4611" width="9.140625" style="193"/>
    <col min="4612" max="4612" width="49" style="193" customWidth="1"/>
    <col min="4613" max="4613" width="9.140625" style="193"/>
    <col min="4614" max="4614" width="13.7109375" style="193" customWidth="1"/>
    <col min="4615" max="4615" width="9.85546875" style="193" customWidth="1"/>
    <col min="4616" max="4616" width="29.42578125" style="193" customWidth="1"/>
    <col min="4617" max="4617" width="26.7109375" style="193" customWidth="1"/>
    <col min="4618" max="4618" width="8.7109375" style="193" customWidth="1"/>
    <col min="4619" max="4864" width="9.140625" style="193"/>
    <col min="4865" max="4865" width="6" style="193" customWidth="1"/>
    <col min="4866" max="4867" width="9.140625" style="193"/>
    <col min="4868" max="4868" width="49" style="193" customWidth="1"/>
    <col min="4869" max="4869" width="9.140625" style="193"/>
    <col min="4870" max="4870" width="13.7109375" style="193" customWidth="1"/>
    <col min="4871" max="4871" width="9.85546875" style="193" customWidth="1"/>
    <col min="4872" max="4872" width="29.42578125" style="193" customWidth="1"/>
    <col min="4873" max="4873" width="26.7109375" style="193" customWidth="1"/>
    <col min="4874" max="4874" width="8.7109375" style="193" customWidth="1"/>
    <col min="4875" max="5120" width="9.140625" style="193"/>
    <col min="5121" max="5121" width="6" style="193" customWidth="1"/>
    <col min="5122" max="5123" width="9.140625" style="193"/>
    <col min="5124" max="5124" width="49" style="193" customWidth="1"/>
    <col min="5125" max="5125" width="9.140625" style="193"/>
    <col min="5126" max="5126" width="13.7109375" style="193" customWidth="1"/>
    <col min="5127" max="5127" width="9.85546875" style="193" customWidth="1"/>
    <col min="5128" max="5128" width="29.42578125" style="193" customWidth="1"/>
    <col min="5129" max="5129" width="26.7109375" style="193" customWidth="1"/>
    <col min="5130" max="5130" width="8.7109375" style="193" customWidth="1"/>
    <col min="5131" max="5376" width="9.140625" style="193"/>
    <col min="5377" max="5377" width="6" style="193" customWidth="1"/>
    <col min="5378" max="5379" width="9.140625" style="193"/>
    <col min="5380" max="5380" width="49" style="193" customWidth="1"/>
    <col min="5381" max="5381" width="9.140625" style="193"/>
    <col min="5382" max="5382" width="13.7109375" style="193" customWidth="1"/>
    <col min="5383" max="5383" width="9.85546875" style="193" customWidth="1"/>
    <col min="5384" max="5384" width="29.42578125" style="193" customWidth="1"/>
    <col min="5385" max="5385" width="26.7109375" style="193" customWidth="1"/>
    <col min="5386" max="5386" width="8.7109375" style="193" customWidth="1"/>
    <col min="5387" max="5632" width="9.140625" style="193"/>
    <col min="5633" max="5633" width="6" style="193" customWidth="1"/>
    <col min="5634" max="5635" width="9.140625" style="193"/>
    <col min="5636" max="5636" width="49" style="193" customWidth="1"/>
    <col min="5637" max="5637" width="9.140625" style="193"/>
    <col min="5638" max="5638" width="13.7109375" style="193" customWidth="1"/>
    <col min="5639" max="5639" width="9.85546875" style="193" customWidth="1"/>
    <col min="5640" max="5640" width="29.42578125" style="193" customWidth="1"/>
    <col min="5641" max="5641" width="26.7109375" style="193" customWidth="1"/>
    <col min="5642" max="5642" width="8.7109375" style="193" customWidth="1"/>
    <col min="5643" max="5888" width="9.140625" style="193"/>
    <col min="5889" max="5889" width="6" style="193" customWidth="1"/>
    <col min="5890" max="5891" width="9.140625" style="193"/>
    <col min="5892" max="5892" width="49" style="193" customWidth="1"/>
    <col min="5893" max="5893" width="9.140625" style="193"/>
    <col min="5894" max="5894" width="13.7109375" style="193" customWidth="1"/>
    <col min="5895" max="5895" width="9.85546875" style="193" customWidth="1"/>
    <col min="5896" max="5896" width="29.42578125" style="193" customWidth="1"/>
    <col min="5897" max="5897" width="26.7109375" style="193" customWidth="1"/>
    <col min="5898" max="5898" width="8.7109375" style="193" customWidth="1"/>
    <col min="5899" max="6144" width="9.140625" style="193"/>
    <col min="6145" max="6145" width="6" style="193" customWidth="1"/>
    <col min="6146" max="6147" width="9.140625" style="193"/>
    <col min="6148" max="6148" width="49" style="193" customWidth="1"/>
    <col min="6149" max="6149" width="9.140625" style="193"/>
    <col min="6150" max="6150" width="13.7109375" style="193" customWidth="1"/>
    <col min="6151" max="6151" width="9.85546875" style="193" customWidth="1"/>
    <col min="6152" max="6152" width="29.42578125" style="193" customWidth="1"/>
    <col min="6153" max="6153" width="26.7109375" style="193" customWidth="1"/>
    <col min="6154" max="6154" width="8.7109375" style="193" customWidth="1"/>
    <col min="6155" max="6400" width="9.140625" style="193"/>
    <col min="6401" max="6401" width="6" style="193" customWidth="1"/>
    <col min="6402" max="6403" width="9.140625" style="193"/>
    <col min="6404" max="6404" width="49" style="193" customWidth="1"/>
    <col min="6405" max="6405" width="9.140625" style="193"/>
    <col min="6406" max="6406" width="13.7109375" style="193" customWidth="1"/>
    <col min="6407" max="6407" width="9.85546875" style="193" customWidth="1"/>
    <col min="6408" max="6408" width="29.42578125" style="193" customWidth="1"/>
    <col min="6409" max="6409" width="26.7109375" style="193" customWidth="1"/>
    <col min="6410" max="6410" width="8.7109375" style="193" customWidth="1"/>
    <col min="6411" max="6656" width="9.140625" style="193"/>
    <col min="6657" max="6657" width="6" style="193" customWidth="1"/>
    <col min="6658" max="6659" width="9.140625" style="193"/>
    <col min="6660" max="6660" width="49" style="193" customWidth="1"/>
    <col min="6661" max="6661" width="9.140625" style="193"/>
    <col min="6662" max="6662" width="13.7109375" style="193" customWidth="1"/>
    <col min="6663" max="6663" width="9.85546875" style="193" customWidth="1"/>
    <col min="6664" max="6664" width="29.42578125" style="193" customWidth="1"/>
    <col min="6665" max="6665" width="26.7109375" style="193" customWidth="1"/>
    <col min="6666" max="6666" width="8.7109375" style="193" customWidth="1"/>
    <col min="6667" max="6912" width="9.140625" style="193"/>
    <col min="6913" max="6913" width="6" style="193" customWidth="1"/>
    <col min="6914" max="6915" width="9.140625" style="193"/>
    <col min="6916" max="6916" width="49" style="193" customWidth="1"/>
    <col min="6917" max="6917" width="9.140625" style="193"/>
    <col min="6918" max="6918" width="13.7109375" style="193" customWidth="1"/>
    <col min="6919" max="6919" width="9.85546875" style="193" customWidth="1"/>
    <col min="6920" max="6920" width="29.42578125" style="193" customWidth="1"/>
    <col min="6921" max="6921" width="26.7109375" style="193" customWidth="1"/>
    <col min="6922" max="6922" width="8.7109375" style="193" customWidth="1"/>
    <col min="6923" max="7168" width="9.140625" style="193"/>
    <col min="7169" max="7169" width="6" style="193" customWidth="1"/>
    <col min="7170" max="7171" width="9.140625" style="193"/>
    <col min="7172" max="7172" width="49" style="193" customWidth="1"/>
    <col min="7173" max="7173" width="9.140625" style="193"/>
    <col min="7174" max="7174" width="13.7109375" style="193" customWidth="1"/>
    <col min="7175" max="7175" width="9.85546875" style="193" customWidth="1"/>
    <col min="7176" max="7176" width="29.42578125" style="193" customWidth="1"/>
    <col min="7177" max="7177" width="26.7109375" style="193" customWidth="1"/>
    <col min="7178" max="7178" width="8.7109375" style="193" customWidth="1"/>
    <col min="7179" max="7424" width="9.140625" style="193"/>
    <col min="7425" max="7425" width="6" style="193" customWidth="1"/>
    <col min="7426" max="7427" width="9.140625" style="193"/>
    <col min="7428" max="7428" width="49" style="193" customWidth="1"/>
    <col min="7429" max="7429" width="9.140625" style="193"/>
    <col min="7430" max="7430" width="13.7109375" style="193" customWidth="1"/>
    <col min="7431" max="7431" width="9.85546875" style="193" customWidth="1"/>
    <col min="7432" max="7432" width="29.42578125" style="193" customWidth="1"/>
    <col min="7433" max="7433" width="26.7109375" style="193" customWidth="1"/>
    <col min="7434" max="7434" width="8.7109375" style="193" customWidth="1"/>
    <col min="7435" max="7680" width="9.140625" style="193"/>
    <col min="7681" max="7681" width="6" style="193" customWidth="1"/>
    <col min="7682" max="7683" width="9.140625" style="193"/>
    <col min="7684" max="7684" width="49" style="193" customWidth="1"/>
    <col min="7685" max="7685" width="9.140625" style="193"/>
    <col min="7686" max="7686" width="13.7109375" style="193" customWidth="1"/>
    <col min="7687" max="7687" width="9.85546875" style="193" customWidth="1"/>
    <col min="7688" max="7688" width="29.42578125" style="193" customWidth="1"/>
    <col min="7689" max="7689" width="26.7109375" style="193" customWidth="1"/>
    <col min="7690" max="7690" width="8.7109375" style="193" customWidth="1"/>
    <col min="7691" max="7936" width="9.140625" style="193"/>
    <col min="7937" max="7937" width="6" style="193" customWidth="1"/>
    <col min="7938" max="7939" width="9.140625" style="193"/>
    <col min="7940" max="7940" width="49" style="193" customWidth="1"/>
    <col min="7941" max="7941" width="9.140625" style="193"/>
    <col min="7942" max="7942" width="13.7109375" style="193" customWidth="1"/>
    <col min="7943" max="7943" width="9.85546875" style="193" customWidth="1"/>
    <col min="7944" max="7944" width="29.42578125" style="193" customWidth="1"/>
    <col min="7945" max="7945" width="26.7109375" style="193" customWidth="1"/>
    <col min="7946" max="7946" width="8.7109375" style="193" customWidth="1"/>
    <col min="7947" max="8192" width="9.140625" style="193"/>
    <col min="8193" max="8193" width="6" style="193" customWidth="1"/>
    <col min="8194" max="8195" width="9.140625" style="193"/>
    <col min="8196" max="8196" width="49" style="193" customWidth="1"/>
    <col min="8197" max="8197" width="9.140625" style="193"/>
    <col min="8198" max="8198" width="13.7109375" style="193" customWidth="1"/>
    <col min="8199" max="8199" width="9.85546875" style="193" customWidth="1"/>
    <col min="8200" max="8200" width="29.42578125" style="193" customWidth="1"/>
    <col min="8201" max="8201" width="26.7109375" style="193" customWidth="1"/>
    <col min="8202" max="8202" width="8.7109375" style="193" customWidth="1"/>
    <col min="8203" max="8448" width="9.140625" style="193"/>
    <col min="8449" max="8449" width="6" style="193" customWidth="1"/>
    <col min="8450" max="8451" width="9.140625" style="193"/>
    <col min="8452" max="8452" width="49" style="193" customWidth="1"/>
    <col min="8453" max="8453" width="9.140625" style="193"/>
    <col min="8454" max="8454" width="13.7109375" style="193" customWidth="1"/>
    <col min="8455" max="8455" width="9.85546875" style="193" customWidth="1"/>
    <col min="8456" max="8456" width="29.42578125" style="193" customWidth="1"/>
    <col min="8457" max="8457" width="26.7109375" style="193" customWidth="1"/>
    <col min="8458" max="8458" width="8.7109375" style="193" customWidth="1"/>
    <col min="8459" max="8704" width="9.140625" style="193"/>
    <col min="8705" max="8705" width="6" style="193" customWidth="1"/>
    <col min="8706" max="8707" width="9.140625" style="193"/>
    <col min="8708" max="8708" width="49" style="193" customWidth="1"/>
    <col min="8709" max="8709" width="9.140625" style="193"/>
    <col min="8710" max="8710" width="13.7109375" style="193" customWidth="1"/>
    <col min="8711" max="8711" width="9.85546875" style="193" customWidth="1"/>
    <col min="8712" max="8712" width="29.42578125" style="193" customWidth="1"/>
    <col min="8713" max="8713" width="26.7109375" style="193" customWidth="1"/>
    <col min="8714" max="8714" width="8.7109375" style="193" customWidth="1"/>
    <col min="8715" max="8960" width="9.140625" style="193"/>
    <col min="8961" max="8961" width="6" style="193" customWidth="1"/>
    <col min="8962" max="8963" width="9.140625" style="193"/>
    <col min="8964" max="8964" width="49" style="193" customWidth="1"/>
    <col min="8965" max="8965" width="9.140625" style="193"/>
    <col min="8966" max="8966" width="13.7109375" style="193" customWidth="1"/>
    <col min="8967" max="8967" width="9.85546875" style="193" customWidth="1"/>
    <col min="8968" max="8968" width="29.42578125" style="193" customWidth="1"/>
    <col min="8969" max="8969" width="26.7109375" style="193" customWidth="1"/>
    <col min="8970" max="8970" width="8.7109375" style="193" customWidth="1"/>
    <col min="8971" max="9216" width="9.140625" style="193"/>
    <col min="9217" max="9217" width="6" style="193" customWidth="1"/>
    <col min="9218" max="9219" width="9.140625" style="193"/>
    <col min="9220" max="9220" width="49" style="193" customWidth="1"/>
    <col min="9221" max="9221" width="9.140625" style="193"/>
    <col min="9222" max="9222" width="13.7109375" style="193" customWidth="1"/>
    <col min="9223" max="9223" width="9.85546875" style="193" customWidth="1"/>
    <col min="9224" max="9224" width="29.42578125" style="193" customWidth="1"/>
    <col min="9225" max="9225" width="26.7109375" style="193" customWidth="1"/>
    <col min="9226" max="9226" width="8.7109375" style="193" customWidth="1"/>
    <col min="9227" max="9472" width="9.140625" style="193"/>
    <col min="9473" max="9473" width="6" style="193" customWidth="1"/>
    <col min="9474" max="9475" width="9.140625" style="193"/>
    <col min="9476" max="9476" width="49" style="193" customWidth="1"/>
    <col min="9477" max="9477" width="9.140625" style="193"/>
    <col min="9478" max="9478" width="13.7109375" style="193" customWidth="1"/>
    <col min="9479" max="9479" width="9.85546875" style="193" customWidth="1"/>
    <col min="9480" max="9480" width="29.42578125" style="193" customWidth="1"/>
    <col min="9481" max="9481" width="26.7109375" style="193" customWidth="1"/>
    <col min="9482" max="9482" width="8.7109375" style="193" customWidth="1"/>
    <col min="9483" max="9728" width="9.140625" style="193"/>
    <col min="9729" max="9729" width="6" style="193" customWidth="1"/>
    <col min="9730" max="9731" width="9.140625" style="193"/>
    <col min="9732" max="9732" width="49" style="193" customWidth="1"/>
    <col min="9733" max="9733" width="9.140625" style="193"/>
    <col min="9734" max="9734" width="13.7109375" style="193" customWidth="1"/>
    <col min="9735" max="9735" width="9.85546875" style="193" customWidth="1"/>
    <col min="9736" max="9736" width="29.42578125" style="193" customWidth="1"/>
    <col min="9737" max="9737" width="26.7109375" style="193" customWidth="1"/>
    <col min="9738" max="9738" width="8.7109375" style="193" customWidth="1"/>
    <col min="9739" max="9984" width="9.140625" style="193"/>
    <col min="9985" max="9985" width="6" style="193" customWidth="1"/>
    <col min="9986" max="9987" width="9.140625" style="193"/>
    <col min="9988" max="9988" width="49" style="193" customWidth="1"/>
    <col min="9989" max="9989" width="9.140625" style="193"/>
    <col min="9990" max="9990" width="13.7109375" style="193" customWidth="1"/>
    <col min="9991" max="9991" width="9.85546875" style="193" customWidth="1"/>
    <col min="9992" max="9992" width="29.42578125" style="193" customWidth="1"/>
    <col min="9993" max="9993" width="26.7109375" style="193" customWidth="1"/>
    <col min="9994" max="9994" width="8.7109375" style="193" customWidth="1"/>
    <col min="9995" max="10240" width="9.140625" style="193"/>
    <col min="10241" max="10241" width="6" style="193" customWidth="1"/>
    <col min="10242" max="10243" width="9.140625" style="193"/>
    <col min="10244" max="10244" width="49" style="193" customWidth="1"/>
    <col min="10245" max="10245" width="9.140625" style="193"/>
    <col min="10246" max="10246" width="13.7109375" style="193" customWidth="1"/>
    <col min="10247" max="10247" width="9.85546875" style="193" customWidth="1"/>
    <col min="10248" max="10248" width="29.42578125" style="193" customWidth="1"/>
    <col min="10249" max="10249" width="26.7109375" style="193" customWidth="1"/>
    <col min="10250" max="10250" width="8.7109375" style="193" customWidth="1"/>
    <col min="10251" max="10496" width="9.140625" style="193"/>
    <col min="10497" max="10497" width="6" style="193" customWidth="1"/>
    <col min="10498" max="10499" width="9.140625" style="193"/>
    <col min="10500" max="10500" width="49" style="193" customWidth="1"/>
    <col min="10501" max="10501" width="9.140625" style="193"/>
    <col min="10502" max="10502" width="13.7109375" style="193" customWidth="1"/>
    <col min="10503" max="10503" width="9.85546875" style="193" customWidth="1"/>
    <col min="10504" max="10504" width="29.42578125" style="193" customWidth="1"/>
    <col min="10505" max="10505" width="26.7109375" style="193" customWidth="1"/>
    <col min="10506" max="10506" width="8.7109375" style="193" customWidth="1"/>
    <col min="10507" max="10752" width="9.140625" style="193"/>
    <col min="10753" max="10753" width="6" style="193" customWidth="1"/>
    <col min="10754" max="10755" width="9.140625" style="193"/>
    <col min="10756" max="10756" width="49" style="193" customWidth="1"/>
    <col min="10757" max="10757" width="9.140625" style="193"/>
    <col min="10758" max="10758" width="13.7109375" style="193" customWidth="1"/>
    <col min="10759" max="10759" width="9.85546875" style="193" customWidth="1"/>
    <col min="10760" max="10760" width="29.42578125" style="193" customWidth="1"/>
    <col min="10761" max="10761" width="26.7109375" style="193" customWidth="1"/>
    <col min="10762" max="10762" width="8.7109375" style="193" customWidth="1"/>
    <col min="10763" max="11008" width="9.140625" style="193"/>
    <col min="11009" max="11009" width="6" style="193" customWidth="1"/>
    <col min="11010" max="11011" width="9.140625" style="193"/>
    <col min="11012" max="11012" width="49" style="193" customWidth="1"/>
    <col min="11013" max="11013" width="9.140625" style="193"/>
    <col min="11014" max="11014" width="13.7109375" style="193" customWidth="1"/>
    <col min="11015" max="11015" width="9.85546875" style="193" customWidth="1"/>
    <col min="11016" max="11016" width="29.42578125" style="193" customWidth="1"/>
    <col min="11017" max="11017" width="26.7109375" style="193" customWidth="1"/>
    <col min="11018" max="11018" width="8.7109375" style="193" customWidth="1"/>
    <col min="11019" max="11264" width="9.140625" style="193"/>
    <col min="11265" max="11265" width="6" style="193" customWidth="1"/>
    <col min="11266" max="11267" width="9.140625" style="193"/>
    <col min="11268" max="11268" width="49" style="193" customWidth="1"/>
    <col min="11269" max="11269" width="9.140625" style="193"/>
    <col min="11270" max="11270" width="13.7109375" style="193" customWidth="1"/>
    <col min="11271" max="11271" width="9.85546875" style="193" customWidth="1"/>
    <col min="11272" max="11272" width="29.42578125" style="193" customWidth="1"/>
    <col min="11273" max="11273" width="26.7109375" style="193" customWidth="1"/>
    <col min="11274" max="11274" width="8.7109375" style="193" customWidth="1"/>
    <col min="11275" max="11520" width="9.140625" style="193"/>
    <col min="11521" max="11521" width="6" style="193" customWidth="1"/>
    <col min="11522" max="11523" width="9.140625" style="193"/>
    <col min="11524" max="11524" width="49" style="193" customWidth="1"/>
    <col min="11525" max="11525" width="9.140625" style="193"/>
    <col min="11526" max="11526" width="13.7109375" style="193" customWidth="1"/>
    <col min="11527" max="11527" width="9.85546875" style="193" customWidth="1"/>
    <col min="11528" max="11528" width="29.42578125" style="193" customWidth="1"/>
    <col min="11529" max="11529" width="26.7109375" style="193" customWidth="1"/>
    <col min="11530" max="11530" width="8.7109375" style="193" customWidth="1"/>
    <col min="11531" max="11776" width="9.140625" style="193"/>
    <col min="11777" max="11777" width="6" style="193" customWidth="1"/>
    <col min="11778" max="11779" width="9.140625" style="193"/>
    <col min="11780" max="11780" width="49" style="193" customWidth="1"/>
    <col min="11781" max="11781" width="9.140625" style="193"/>
    <col min="11782" max="11782" width="13.7109375" style="193" customWidth="1"/>
    <col min="11783" max="11783" width="9.85546875" style="193" customWidth="1"/>
    <col min="11784" max="11784" width="29.42578125" style="193" customWidth="1"/>
    <col min="11785" max="11785" width="26.7109375" style="193" customWidth="1"/>
    <col min="11786" max="11786" width="8.7109375" style="193" customWidth="1"/>
    <col min="11787" max="12032" width="9.140625" style="193"/>
    <col min="12033" max="12033" width="6" style="193" customWidth="1"/>
    <col min="12034" max="12035" width="9.140625" style="193"/>
    <col min="12036" max="12036" width="49" style="193" customWidth="1"/>
    <col min="12037" max="12037" width="9.140625" style="193"/>
    <col min="12038" max="12038" width="13.7109375" style="193" customWidth="1"/>
    <col min="12039" max="12039" width="9.85546875" style="193" customWidth="1"/>
    <col min="12040" max="12040" width="29.42578125" style="193" customWidth="1"/>
    <col min="12041" max="12041" width="26.7109375" style="193" customWidth="1"/>
    <col min="12042" max="12042" width="8.7109375" style="193" customWidth="1"/>
    <col min="12043" max="12288" width="9.140625" style="193"/>
    <col min="12289" max="12289" width="6" style="193" customWidth="1"/>
    <col min="12290" max="12291" width="9.140625" style="193"/>
    <col min="12292" max="12292" width="49" style="193" customWidth="1"/>
    <col min="12293" max="12293" width="9.140625" style="193"/>
    <col min="12294" max="12294" width="13.7109375" style="193" customWidth="1"/>
    <col min="12295" max="12295" width="9.85546875" style="193" customWidth="1"/>
    <col min="12296" max="12296" width="29.42578125" style="193" customWidth="1"/>
    <col min="12297" max="12297" width="26.7109375" style="193" customWidth="1"/>
    <col min="12298" max="12298" width="8.7109375" style="193" customWidth="1"/>
    <col min="12299" max="12544" width="9.140625" style="193"/>
    <col min="12545" max="12545" width="6" style="193" customWidth="1"/>
    <col min="12546" max="12547" width="9.140625" style="193"/>
    <col min="12548" max="12548" width="49" style="193" customWidth="1"/>
    <col min="12549" max="12549" width="9.140625" style="193"/>
    <col min="12550" max="12550" width="13.7109375" style="193" customWidth="1"/>
    <col min="12551" max="12551" width="9.85546875" style="193" customWidth="1"/>
    <col min="12552" max="12552" width="29.42578125" style="193" customWidth="1"/>
    <col min="12553" max="12553" width="26.7109375" style="193" customWidth="1"/>
    <col min="12554" max="12554" width="8.7109375" style="193" customWidth="1"/>
    <col min="12555" max="12800" width="9.140625" style="193"/>
    <col min="12801" max="12801" width="6" style="193" customWidth="1"/>
    <col min="12802" max="12803" width="9.140625" style="193"/>
    <col min="12804" max="12804" width="49" style="193" customWidth="1"/>
    <col min="12805" max="12805" width="9.140625" style="193"/>
    <col min="12806" max="12806" width="13.7109375" style="193" customWidth="1"/>
    <col min="12807" max="12807" width="9.85546875" style="193" customWidth="1"/>
    <col min="12808" max="12808" width="29.42578125" style="193" customWidth="1"/>
    <col min="12809" max="12809" width="26.7109375" style="193" customWidth="1"/>
    <col min="12810" max="12810" width="8.7109375" style="193" customWidth="1"/>
    <col min="12811" max="13056" width="9.140625" style="193"/>
    <col min="13057" max="13057" width="6" style="193" customWidth="1"/>
    <col min="13058" max="13059" width="9.140625" style="193"/>
    <col min="13060" max="13060" width="49" style="193" customWidth="1"/>
    <col min="13061" max="13061" width="9.140625" style="193"/>
    <col min="13062" max="13062" width="13.7109375" style="193" customWidth="1"/>
    <col min="13063" max="13063" width="9.85546875" style="193" customWidth="1"/>
    <col min="13064" max="13064" width="29.42578125" style="193" customWidth="1"/>
    <col min="13065" max="13065" width="26.7109375" style="193" customWidth="1"/>
    <col min="13066" max="13066" width="8.7109375" style="193" customWidth="1"/>
    <col min="13067" max="13312" width="9.140625" style="193"/>
    <col min="13313" max="13313" width="6" style="193" customWidth="1"/>
    <col min="13314" max="13315" width="9.140625" style="193"/>
    <col min="13316" max="13316" width="49" style="193" customWidth="1"/>
    <col min="13317" max="13317" width="9.140625" style="193"/>
    <col min="13318" max="13318" width="13.7109375" style="193" customWidth="1"/>
    <col min="13319" max="13319" width="9.85546875" style="193" customWidth="1"/>
    <col min="13320" max="13320" width="29.42578125" style="193" customWidth="1"/>
    <col min="13321" max="13321" width="26.7109375" style="193" customWidth="1"/>
    <col min="13322" max="13322" width="8.7109375" style="193" customWidth="1"/>
    <col min="13323" max="13568" width="9.140625" style="193"/>
    <col min="13569" max="13569" width="6" style="193" customWidth="1"/>
    <col min="13570" max="13571" width="9.140625" style="193"/>
    <col min="13572" max="13572" width="49" style="193" customWidth="1"/>
    <col min="13573" max="13573" width="9.140625" style="193"/>
    <col min="13574" max="13574" width="13.7109375" style="193" customWidth="1"/>
    <col min="13575" max="13575" width="9.85546875" style="193" customWidth="1"/>
    <col min="13576" max="13576" width="29.42578125" style="193" customWidth="1"/>
    <col min="13577" max="13577" width="26.7109375" style="193" customWidth="1"/>
    <col min="13578" max="13578" width="8.7109375" style="193" customWidth="1"/>
    <col min="13579" max="13824" width="9.140625" style="193"/>
    <col min="13825" max="13825" width="6" style="193" customWidth="1"/>
    <col min="13826" max="13827" width="9.140625" style="193"/>
    <col min="13828" max="13828" width="49" style="193" customWidth="1"/>
    <col min="13829" max="13829" width="9.140625" style="193"/>
    <col min="13830" max="13830" width="13.7109375" style="193" customWidth="1"/>
    <col min="13831" max="13831" width="9.85546875" style="193" customWidth="1"/>
    <col min="13832" max="13832" width="29.42578125" style="193" customWidth="1"/>
    <col min="13833" max="13833" width="26.7109375" style="193" customWidth="1"/>
    <col min="13834" max="13834" width="8.7109375" style="193" customWidth="1"/>
    <col min="13835" max="14080" width="9.140625" style="193"/>
    <col min="14081" max="14081" width="6" style="193" customWidth="1"/>
    <col min="14082" max="14083" width="9.140625" style="193"/>
    <col min="14084" max="14084" width="49" style="193" customWidth="1"/>
    <col min="14085" max="14085" width="9.140625" style="193"/>
    <col min="14086" max="14086" width="13.7109375" style="193" customWidth="1"/>
    <col min="14087" max="14087" width="9.85546875" style="193" customWidth="1"/>
    <col min="14088" max="14088" width="29.42578125" style="193" customWidth="1"/>
    <col min="14089" max="14089" width="26.7109375" style="193" customWidth="1"/>
    <col min="14090" max="14090" width="8.7109375" style="193" customWidth="1"/>
    <col min="14091" max="14336" width="9.140625" style="193"/>
    <col min="14337" max="14337" width="6" style="193" customWidth="1"/>
    <col min="14338" max="14339" width="9.140625" style="193"/>
    <col min="14340" max="14340" width="49" style="193" customWidth="1"/>
    <col min="14341" max="14341" width="9.140625" style="193"/>
    <col min="14342" max="14342" width="13.7109375" style="193" customWidth="1"/>
    <col min="14343" max="14343" width="9.85546875" style="193" customWidth="1"/>
    <col min="14344" max="14344" width="29.42578125" style="193" customWidth="1"/>
    <col min="14345" max="14345" width="26.7109375" style="193" customWidth="1"/>
    <col min="14346" max="14346" width="8.7109375" style="193" customWidth="1"/>
    <col min="14347" max="14592" width="9.140625" style="193"/>
    <col min="14593" max="14593" width="6" style="193" customWidth="1"/>
    <col min="14594" max="14595" width="9.140625" style="193"/>
    <col min="14596" max="14596" width="49" style="193" customWidth="1"/>
    <col min="14597" max="14597" width="9.140625" style="193"/>
    <col min="14598" max="14598" width="13.7109375" style="193" customWidth="1"/>
    <col min="14599" max="14599" width="9.85546875" style="193" customWidth="1"/>
    <col min="14600" max="14600" width="29.42578125" style="193" customWidth="1"/>
    <col min="14601" max="14601" width="26.7109375" style="193" customWidth="1"/>
    <col min="14602" max="14602" width="8.7109375" style="193" customWidth="1"/>
    <col min="14603" max="14848" width="9.140625" style="193"/>
    <col min="14849" max="14849" width="6" style="193" customWidth="1"/>
    <col min="14850" max="14851" width="9.140625" style="193"/>
    <col min="14852" max="14852" width="49" style="193" customWidth="1"/>
    <col min="14853" max="14853" width="9.140625" style="193"/>
    <col min="14854" max="14854" width="13.7109375" style="193" customWidth="1"/>
    <col min="14855" max="14855" width="9.85546875" style="193" customWidth="1"/>
    <col min="14856" max="14856" width="29.42578125" style="193" customWidth="1"/>
    <col min="14857" max="14857" width="26.7109375" style="193" customWidth="1"/>
    <col min="14858" max="14858" width="8.7109375" style="193" customWidth="1"/>
    <col min="14859" max="15104" width="9.140625" style="193"/>
    <col min="15105" max="15105" width="6" style="193" customWidth="1"/>
    <col min="15106" max="15107" width="9.140625" style="193"/>
    <col min="15108" max="15108" width="49" style="193" customWidth="1"/>
    <col min="15109" max="15109" width="9.140625" style="193"/>
    <col min="15110" max="15110" width="13.7109375" style="193" customWidth="1"/>
    <col min="15111" max="15111" width="9.85546875" style="193" customWidth="1"/>
    <col min="15112" max="15112" width="29.42578125" style="193" customWidth="1"/>
    <col min="15113" max="15113" width="26.7109375" style="193" customWidth="1"/>
    <col min="15114" max="15114" width="8.7109375" style="193" customWidth="1"/>
    <col min="15115" max="15360" width="9.140625" style="193"/>
    <col min="15361" max="15361" width="6" style="193" customWidth="1"/>
    <col min="15362" max="15363" width="9.140625" style="193"/>
    <col min="15364" max="15364" width="49" style="193" customWidth="1"/>
    <col min="15365" max="15365" width="9.140625" style="193"/>
    <col min="15366" max="15366" width="13.7109375" style="193" customWidth="1"/>
    <col min="15367" max="15367" width="9.85546875" style="193" customWidth="1"/>
    <col min="15368" max="15368" width="29.42578125" style="193" customWidth="1"/>
    <col min="15369" max="15369" width="26.7109375" style="193" customWidth="1"/>
    <col min="15370" max="15370" width="8.7109375" style="193" customWidth="1"/>
    <col min="15371" max="15616" width="9.140625" style="193"/>
    <col min="15617" max="15617" width="6" style="193" customWidth="1"/>
    <col min="15618" max="15619" width="9.140625" style="193"/>
    <col min="15620" max="15620" width="49" style="193" customWidth="1"/>
    <col min="15621" max="15621" width="9.140625" style="193"/>
    <col min="15622" max="15622" width="13.7109375" style="193" customWidth="1"/>
    <col min="15623" max="15623" width="9.85546875" style="193" customWidth="1"/>
    <col min="15624" max="15624" width="29.42578125" style="193" customWidth="1"/>
    <col min="15625" max="15625" width="26.7109375" style="193" customWidth="1"/>
    <col min="15626" max="15626" width="8.7109375" style="193" customWidth="1"/>
    <col min="15627" max="15872" width="9.140625" style="193"/>
    <col min="15873" max="15873" width="6" style="193" customWidth="1"/>
    <col min="15874" max="15875" width="9.140625" style="193"/>
    <col min="15876" max="15876" width="49" style="193" customWidth="1"/>
    <col min="15877" max="15877" width="9.140625" style="193"/>
    <col min="15878" max="15878" width="13.7109375" style="193" customWidth="1"/>
    <col min="15879" max="15879" width="9.85546875" style="193" customWidth="1"/>
    <col min="15880" max="15880" width="29.42578125" style="193" customWidth="1"/>
    <col min="15881" max="15881" width="26.7109375" style="193" customWidth="1"/>
    <col min="15882" max="15882" width="8.7109375" style="193" customWidth="1"/>
    <col min="15883" max="16128" width="9.140625" style="193"/>
    <col min="16129" max="16129" width="6" style="193" customWidth="1"/>
    <col min="16130" max="16131" width="9.140625" style="193"/>
    <col min="16132" max="16132" width="49" style="193" customWidth="1"/>
    <col min="16133" max="16133" width="9.140625" style="193"/>
    <col min="16134" max="16134" width="13.7109375" style="193" customWidth="1"/>
    <col min="16135" max="16135" width="9.85546875" style="193" customWidth="1"/>
    <col min="16136" max="16136" width="29.42578125" style="193" customWidth="1"/>
    <col min="16137" max="16137" width="26.7109375" style="193" customWidth="1"/>
    <col min="16138" max="16138" width="8.7109375" style="193" customWidth="1"/>
    <col min="16139" max="16384" width="9.140625" style="193"/>
  </cols>
  <sheetData>
    <row r="1" spans="1:10" ht="16.5" thickBot="1">
      <c r="J1" s="197"/>
    </row>
    <row r="2" spans="1:10" ht="17.25" thickTop="1" thickBot="1">
      <c r="B2" s="198"/>
      <c r="C2" s="199"/>
      <c r="D2" s="200"/>
      <c r="E2" s="200"/>
      <c r="F2" s="200"/>
      <c r="G2" s="201"/>
      <c r="H2" s="202"/>
      <c r="I2" s="203"/>
      <c r="J2" s="204"/>
    </row>
    <row r="3" spans="1:10" ht="16.5" thickTop="1">
      <c r="B3" s="205"/>
      <c r="C3" s="206"/>
      <c r="D3" s="206"/>
      <c r="E3" s="206"/>
      <c r="F3" s="206"/>
      <c r="G3" s="207"/>
      <c r="H3" s="208"/>
      <c r="I3" s="208"/>
      <c r="J3" s="209"/>
    </row>
    <row r="4" spans="1:10">
      <c r="A4" s="210"/>
      <c r="B4" s="211"/>
      <c r="C4" s="212"/>
      <c r="D4" s="269" t="str">
        <f>Pasifler!F3</f>
        <v>VİYABANK LTD.</v>
      </c>
      <c r="E4" s="270"/>
      <c r="F4" s="270"/>
      <c r="G4" s="213"/>
      <c r="H4" s="169"/>
      <c r="I4" s="169"/>
      <c r="J4" s="210"/>
    </row>
    <row r="5" spans="1:10">
      <c r="B5" s="211"/>
      <c r="C5" s="212"/>
      <c r="D5" s="271" t="s">
        <v>159</v>
      </c>
      <c r="E5" s="271"/>
      <c r="F5" s="271"/>
      <c r="G5" s="214"/>
      <c r="H5" s="169"/>
      <c r="I5" s="169"/>
      <c r="J5" s="210"/>
    </row>
    <row r="6" spans="1:10">
      <c r="B6" s="211"/>
      <c r="C6" s="212"/>
      <c r="D6" s="272" t="s">
        <v>1</v>
      </c>
      <c r="E6" s="272"/>
      <c r="F6" s="272"/>
      <c r="G6" s="214"/>
      <c r="H6" s="169"/>
      <c r="I6" s="169"/>
      <c r="J6" s="210"/>
    </row>
    <row r="7" spans="1:10">
      <c r="B7" s="211"/>
      <c r="C7" s="212"/>
      <c r="D7" s="212"/>
      <c r="E7" s="212"/>
      <c r="F7" s="212"/>
      <c r="G7" s="215" t="s">
        <v>7</v>
      </c>
      <c r="H7" s="216" t="s">
        <v>2</v>
      </c>
      <c r="I7" s="216" t="s">
        <v>3</v>
      </c>
      <c r="J7" s="217"/>
    </row>
    <row r="8" spans="1:10" ht="16.5" thickBot="1">
      <c r="B8" s="211"/>
      <c r="C8" s="212"/>
      <c r="D8" s="218"/>
      <c r="E8" s="212"/>
      <c r="F8" s="212"/>
      <c r="G8" s="215"/>
      <c r="H8" s="114" t="str">
        <f>Aktifler!I7</f>
        <v>(31/12/2017)</v>
      </c>
      <c r="I8" s="114" t="str">
        <f>Aktifler!L7</f>
        <v>(31/12/2016)</v>
      </c>
      <c r="J8" s="217"/>
    </row>
    <row r="9" spans="1:10" ht="16.5" thickBot="1">
      <c r="B9" s="211"/>
      <c r="C9" s="212"/>
      <c r="D9" s="212"/>
      <c r="E9" s="212"/>
      <c r="F9" s="212"/>
      <c r="G9" s="219"/>
      <c r="H9" s="220"/>
      <c r="I9" s="220"/>
      <c r="J9" s="217"/>
    </row>
    <row r="10" spans="1:10" ht="16.5" thickBot="1">
      <c r="B10" s="211" t="s">
        <v>11</v>
      </c>
      <c r="C10" s="218" t="s">
        <v>160</v>
      </c>
      <c r="D10" s="212"/>
      <c r="E10" s="212"/>
      <c r="F10" s="212"/>
      <c r="G10" s="221" t="s">
        <v>21</v>
      </c>
      <c r="H10" s="222">
        <f>H11+H19+H20+H25+H28</f>
        <v>16501251</v>
      </c>
      <c r="I10" s="222">
        <f>I11+I19+I20+I25+I28</f>
        <v>17373103</v>
      </c>
      <c r="J10" s="210"/>
    </row>
    <row r="11" spans="1:10">
      <c r="B11" s="211"/>
      <c r="C11" s="223" t="s">
        <v>13</v>
      </c>
      <c r="D11" s="212" t="s">
        <v>161</v>
      </c>
      <c r="E11" s="212"/>
      <c r="F11" s="212"/>
      <c r="G11" s="224"/>
      <c r="H11" s="225">
        <f>H12+H15+H18</f>
        <v>16170476</v>
      </c>
      <c r="I11" s="225">
        <f>I12+I15+I18</f>
        <v>16936883</v>
      </c>
      <c r="J11" s="210"/>
    </row>
    <row r="12" spans="1:10">
      <c r="B12" s="211"/>
      <c r="C12" s="226"/>
      <c r="D12" s="212" t="s">
        <v>162</v>
      </c>
      <c r="E12" s="212"/>
      <c r="F12" s="212"/>
      <c r="G12" s="227"/>
      <c r="H12" s="228">
        <f>H13+H14</f>
        <v>10533598</v>
      </c>
      <c r="I12" s="228">
        <f>I13+I14</f>
        <v>9518313</v>
      </c>
      <c r="J12" s="210"/>
    </row>
    <row r="13" spans="1:10">
      <c r="B13" s="211"/>
      <c r="C13" s="226"/>
      <c r="D13" s="212" t="s">
        <v>163</v>
      </c>
      <c r="E13" s="212"/>
      <c r="F13" s="212"/>
      <c r="G13" s="229"/>
      <c r="H13" s="230">
        <v>8010419</v>
      </c>
      <c r="I13" s="230">
        <v>6830195</v>
      </c>
      <c r="J13" s="210"/>
    </row>
    <row r="14" spans="1:10">
      <c r="B14" s="211"/>
      <c r="C14" s="226"/>
      <c r="D14" s="212" t="s">
        <v>164</v>
      </c>
      <c r="E14" s="212"/>
      <c r="F14" s="212"/>
      <c r="G14" s="229"/>
      <c r="H14" s="230">
        <v>2523179</v>
      </c>
      <c r="I14" s="230">
        <v>2688118</v>
      </c>
      <c r="J14" s="210"/>
    </row>
    <row r="15" spans="1:10">
      <c r="B15" s="211"/>
      <c r="C15" s="226"/>
      <c r="D15" s="231" t="s">
        <v>165</v>
      </c>
      <c r="E15" s="212"/>
      <c r="F15" s="212"/>
      <c r="G15" s="227"/>
      <c r="H15" s="228">
        <f>H16+H17</f>
        <v>4683112</v>
      </c>
      <c r="I15" s="228">
        <f>I16+I17</f>
        <v>5310530</v>
      </c>
      <c r="J15" s="210"/>
    </row>
    <row r="16" spans="1:10">
      <c r="B16" s="211"/>
      <c r="C16" s="226"/>
      <c r="D16" s="212" t="s">
        <v>163</v>
      </c>
      <c r="E16" s="212"/>
      <c r="F16" s="212"/>
      <c r="G16" s="229"/>
      <c r="H16" s="230">
        <v>2877308</v>
      </c>
      <c r="I16" s="230">
        <v>2377613</v>
      </c>
      <c r="J16" s="210"/>
    </row>
    <row r="17" spans="2:10">
      <c r="B17" s="211"/>
      <c r="C17" s="226"/>
      <c r="D17" s="212" t="s">
        <v>164</v>
      </c>
      <c r="E17" s="212"/>
      <c r="F17" s="212"/>
      <c r="G17" s="229"/>
      <c r="H17" s="230">
        <v>1805804</v>
      </c>
      <c r="I17" s="230">
        <v>2932917</v>
      </c>
      <c r="J17" s="210"/>
    </row>
    <row r="18" spans="2:10">
      <c r="B18" s="211"/>
      <c r="C18" s="226"/>
      <c r="D18" s="212" t="s">
        <v>166</v>
      </c>
      <c r="E18" s="212"/>
      <c r="F18" s="212"/>
      <c r="G18" s="227"/>
      <c r="H18" s="232">
        <v>953766</v>
      </c>
      <c r="I18" s="232">
        <v>2108040</v>
      </c>
      <c r="J18" s="210"/>
    </row>
    <row r="19" spans="2:10">
      <c r="B19" s="211"/>
      <c r="C19" s="223" t="s">
        <v>15</v>
      </c>
      <c r="D19" s="212" t="s">
        <v>167</v>
      </c>
      <c r="E19" s="212"/>
      <c r="F19" s="212"/>
      <c r="G19" s="224"/>
      <c r="H19" s="233">
        <v>87856</v>
      </c>
      <c r="I19" s="233">
        <v>58049</v>
      </c>
      <c r="J19" s="210"/>
    </row>
    <row r="20" spans="2:10">
      <c r="B20" s="211"/>
      <c r="C20" s="223" t="s">
        <v>17</v>
      </c>
      <c r="D20" s="212" t="s">
        <v>168</v>
      </c>
      <c r="E20" s="212"/>
      <c r="F20" s="212"/>
      <c r="G20" s="224"/>
      <c r="H20" s="225">
        <f>H21+H22+H23+H24</f>
        <v>149155</v>
      </c>
      <c r="I20" s="225">
        <f>I21+I22+I23+I24</f>
        <v>232601</v>
      </c>
      <c r="J20" s="210"/>
    </row>
    <row r="21" spans="2:10">
      <c r="B21" s="211"/>
      <c r="C21" s="226"/>
      <c r="D21" s="212" t="s">
        <v>169</v>
      </c>
      <c r="E21" s="212"/>
      <c r="F21" s="212"/>
      <c r="G21" s="227"/>
      <c r="H21" s="234">
        <v>34552</v>
      </c>
      <c r="I21" s="234">
        <v>56348</v>
      </c>
      <c r="J21" s="210"/>
    </row>
    <row r="22" spans="2:10">
      <c r="B22" s="211"/>
      <c r="C22" s="226"/>
      <c r="D22" s="212" t="s">
        <v>170</v>
      </c>
      <c r="E22" s="212"/>
      <c r="F22" s="212"/>
      <c r="G22" s="227"/>
      <c r="H22" s="234"/>
      <c r="I22" s="234"/>
      <c r="J22" s="210"/>
    </row>
    <row r="23" spans="2:10">
      <c r="B23" s="211"/>
      <c r="C23" s="226"/>
      <c r="D23" s="212" t="s">
        <v>171</v>
      </c>
      <c r="E23" s="212"/>
      <c r="F23" s="212"/>
      <c r="G23" s="227"/>
      <c r="H23" s="234">
        <v>114603</v>
      </c>
      <c r="I23" s="234">
        <v>176253</v>
      </c>
      <c r="J23" s="210"/>
    </row>
    <row r="24" spans="2:10">
      <c r="B24" s="211"/>
      <c r="C24" s="223"/>
      <c r="D24" s="226" t="s">
        <v>172</v>
      </c>
      <c r="E24" s="212"/>
      <c r="F24" s="212"/>
      <c r="G24" s="227"/>
      <c r="H24" s="234"/>
      <c r="I24" s="234"/>
      <c r="J24" s="210"/>
    </row>
    <row r="25" spans="2:10">
      <c r="B25" s="211"/>
      <c r="C25" s="223" t="s">
        <v>33</v>
      </c>
      <c r="D25" s="212" t="s">
        <v>173</v>
      </c>
      <c r="E25" s="212"/>
      <c r="F25" s="212"/>
      <c r="G25" s="224"/>
      <c r="H25" s="225">
        <f>H26+H27</f>
        <v>93764</v>
      </c>
      <c r="I25" s="225">
        <f>I26+I27</f>
        <v>145568</v>
      </c>
      <c r="J25" s="210"/>
    </row>
    <row r="26" spans="2:10">
      <c r="B26" s="211"/>
      <c r="C26" s="223"/>
      <c r="D26" s="212" t="s">
        <v>174</v>
      </c>
      <c r="E26" s="212"/>
      <c r="F26" s="212"/>
      <c r="G26" s="227"/>
      <c r="H26" s="234">
        <v>61197</v>
      </c>
      <c r="I26" s="234">
        <v>81126</v>
      </c>
      <c r="J26" s="210"/>
    </row>
    <row r="27" spans="2:10">
      <c r="B27" s="211"/>
      <c r="C27" s="226"/>
      <c r="D27" s="212" t="s">
        <v>175</v>
      </c>
      <c r="E27" s="212"/>
      <c r="F27" s="212"/>
      <c r="G27" s="227"/>
      <c r="H27" s="234">
        <v>32567</v>
      </c>
      <c r="I27" s="234">
        <v>64442</v>
      </c>
      <c r="J27" s="210"/>
    </row>
    <row r="28" spans="2:10">
      <c r="B28" s="211"/>
      <c r="C28" s="223" t="s">
        <v>93</v>
      </c>
      <c r="D28" s="231" t="s">
        <v>176</v>
      </c>
      <c r="E28" s="212"/>
      <c r="F28" s="212"/>
      <c r="G28" s="224" t="s">
        <v>37</v>
      </c>
      <c r="H28" s="233"/>
      <c r="I28" s="233">
        <v>2</v>
      </c>
      <c r="J28" s="210"/>
    </row>
    <row r="29" spans="2:10">
      <c r="B29" s="211"/>
      <c r="C29" s="226"/>
      <c r="D29" s="212"/>
      <c r="E29" s="212"/>
      <c r="F29" s="212"/>
      <c r="G29" s="235"/>
      <c r="H29" s="236"/>
      <c r="I29" s="236"/>
      <c r="J29" s="210"/>
    </row>
    <row r="30" spans="2:10" ht="16.5" thickBot="1">
      <c r="B30" s="237" t="s">
        <v>19</v>
      </c>
      <c r="C30" s="238" t="s">
        <v>177</v>
      </c>
      <c r="D30" s="212"/>
      <c r="E30" s="212"/>
      <c r="F30" s="212"/>
      <c r="G30" s="221" t="s">
        <v>21</v>
      </c>
      <c r="H30" s="222">
        <f>H31+H37+H44+H45+H50+H51</f>
        <v>1247810</v>
      </c>
      <c r="I30" s="222">
        <f>I31+I37+I44+I45+I50+I51</f>
        <v>2014703</v>
      </c>
      <c r="J30" s="210"/>
    </row>
    <row r="31" spans="2:10">
      <c r="B31" s="211"/>
      <c r="C31" s="223" t="s">
        <v>13</v>
      </c>
      <c r="D31" s="212" t="s">
        <v>178</v>
      </c>
      <c r="E31" s="212"/>
      <c r="F31" s="212"/>
      <c r="G31" s="224"/>
      <c r="H31" s="225">
        <f>H32+H33+H34+H35+H36</f>
        <v>273944</v>
      </c>
      <c r="I31" s="225">
        <f>I32+I33+I34+I35+I36</f>
        <v>1509887</v>
      </c>
      <c r="J31" s="210"/>
    </row>
    <row r="32" spans="2:10">
      <c r="B32" s="211"/>
      <c r="C32" s="226"/>
      <c r="D32" s="231" t="s">
        <v>179</v>
      </c>
      <c r="E32" s="212"/>
      <c r="F32" s="212"/>
      <c r="G32" s="227"/>
      <c r="H32" s="234">
        <v>32903</v>
      </c>
      <c r="I32" s="234">
        <v>231519</v>
      </c>
      <c r="J32" s="210"/>
    </row>
    <row r="33" spans="2:10">
      <c r="B33" s="211"/>
      <c r="C33" s="226"/>
      <c r="D33" s="231" t="s">
        <v>180</v>
      </c>
      <c r="E33" s="212"/>
      <c r="F33" s="212"/>
      <c r="G33" s="227"/>
      <c r="H33" s="234"/>
      <c r="I33" s="234"/>
      <c r="J33" s="210"/>
    </row>
    <row r="34" spans="2:10">
      <c r="B34" s="211"/>
      <c r="C34" s="226"/>
      <c r="D34" s="231" t="s">
        <v>181</v>
      </c>
      <c r="E34" s="212"/>
      <c r="F34" s="212"/>
      <c r="G34" s="227"/>
      <c r="H34" s="234">
        <v>241041</v>
      </c>
      <c r="I34" s="234">
        <v>927671</v>
      </c>
      <c r="J34" s="210"/>
    </row>
    <row r="35" spans="2:10">
      <c r="B35" s="211"/>
      <c r="C35" s="226"/>
      <c r="D35" s="231" t="s">
        <v>182</v>
      </c>
      <c r="E35" s="212"/>
      <c r="F35" s="212"/>
      <c r="G35" s="227"/>
      <c r="H35" s="234"/>
      <c r="I35" s="234"/>
      <c r="J35" s="210"/>
    </row>
    <row r="36" spans="2:10">
      <c r="B36" s="211"/>
      <c r="C36" s="226"/>
      <c r="D36" s="231" t="s">
        <v>183</v>
      </c>
      <c r="E36" s="212"/>
      <c r="F36" s="212"/>
      <c r="G36" s="227"/>
      <c r="H36" s="234"/>
      <c r="I36" s="234">
        <v>350697</v>
      </c>
      <c r="J36" s="210"/>
    </row>
    <row r="37" spans="2:10">
      <c r="B37" s="211"/>
      <c r="C37" s="223" t="s">
        <v>184</v>
      </c>
      <c r="D37" s="226" t="s">
        <v>185</v>
      </c>
      <c r="E37" s="212"/>
      <c r="F37" s="212"/>
      <c r="G37" s="224"/>
      <c r="H37" s="225">
        <f>H38+H39+H40+H41+H42+H43</f>
        <v>973866</v>
      </c>
      <c r="I37" s="225">
        <f>I38+I39+I40+I41+I42+I43</f>
        <v>504816</v>
      </c>
      <c r="J37" s="210"/>
    </row>
    <row r="38" spans="2:10">
      <c r="B38" s="211"/>
      <c r="C38" s="226"/>
      <c r="D38" s="231" t="s">
        <v>179</v>
      </c>
      <c r="E38" s="212"/>
      <c r="F38" s="212"/>
      <c r="G38" s="227"/>
      <c r="H38" s="234">
        <v>442607</v>
      </c>
      <c r="I38" s="234">
        <v>316912</v>
      </c>
      <c r="J38" s="210"/>
    </row>
    <row r="39" spans="2:10">
      <c r="B39" s="211"/>
      <c r="C39" s="226"/>
      <c r="D39" s="231" t="s">
        <v>180</v>
      </c>
      <c r="E39" s="212"/>
      <c r="F39" s="212"/>
      <c r="G39" s="227"/>
      <c r="H39" s="234"/>
      <c r="I39" s="234"/>
      <c r="J39" s="210"/>
    </row>
    <row r="40" spans="2:10">
      <c r="B40" s="211"/>
      <c r="C40" s="226"/>
      <c r="D40" s="231" t="s">
        <v>181</v>
      </c>
      <c r="E40" s="212"/>
      <c r="F40" s="212"/>
      <c r="G40" s="227"/>
      <c r="H40" s="234">
        <v>381747</v>
      </c>
      <c r="I40" s="234">
        <v>138294</v>
      </c>
      <c r="J40" s="210"/>
    </row>
    <row r="41" spans="2:10">
      <c r="B41" s="211"/>
      <c r="C41" s="226"/>
      <c r="D41" s="231" t="s">
        <v>182</v>
      </c>
      <c r="E41" s="212"/>
      <c r="F41" s="212"/>
      <c r="G41" s="227"/>
      <c r="H41" s="234"/>
      <c r="I41" s="234"/>
      <c r="J41" s="210"/>
    </row>
    <row r="42" spans="2:10">
      <c r="B42" s="211"/>
      <c r="C42" s="226"/>
      <c r="D42" s="231" t="s">
        <v>183</v>
      </c>
      <c r="E42" s="212"/>
      <c r="F42" s="212"/>
      <c r="G42" s="227"/>
      <c r="H42" s="234">
        <v>149512</v>
      </c>
      <c r="I42" s="234">
        <v>49610</v>
      </c>
      <c r="J42" s="210"/>
    </row>
    <row r="43" spans="2:10">
      <c r="B43" s="211"/>
      <c r="C43" s="226"/>
      <c r="D43" s="231" t="s">
        <v>186</v>
      </c>
      <c r="E43" s="212"/>
      <c r="F43" s="212"/>
      <c r="G43" s="227"/>
      <c r="H43" s="234"/>
      <c r="I43" s="234"/>
      <c r="J43" s="210"/>
    </row>
    <row r="44" spans="2:10">
      <c r="B44" s="211"/>
      <c r="C44" s="223" t="s">
        <v>17</v>
      </c>
      <c r="D44" s="226" t="s">
        <v>187</v>
      </c>
      <c r="E44" s="212"/>
      <c r="F44" s="212"/>
      <c r="G44" s="224"/>
      <c r="H44" s="233"/>
      <c r="I44" s="233"/>
      <c r="J44" s="210"/>
    </row>
    <row r="45" spans="2:10">
      <c r="B45" s="211"/>
      <c r="C45" s="223" t="s">
        <v>33</v>
      </c>
      <c r="D45" s="231" t="s">
        <v>188</v>
      </c>
      <c r="E45" s="212"/>
      <c r="F45" s="212"/>
      <c r="G45" s="224"/>
      <c r="H45" s="225">
        <f>H46+H47+H48+H49</f>
        <v>0</v>
      </c>
      <c r="I45" s="225">
        <f>I46+I47+I48+I49</f>
        <v>0</v>
      </c>
      <c r="J45" s="210"/>
    </row>
    <row r="46" spans="2:10">
      <c r="B46" s="211"/>
      <c r="C46" s="226"/>
      <c r="D46" s="231" t="s">
        <v>189</v>
      </c>
      <c r="E46" s="212"/>
      <c r="F46" s="212"/>
      <c r="G46" s="227"/>
      <c r="H46" s="234"/>
      <c r="I46" s="234"/>
      <c r="J46" s="210"/>
    </row>
    <row r="47" spans="2:10">
      <c r="B47" s="211"/>
      <c r="C47" s="226"/>
      <c r="D47" s="231" t="s">
        <v>190</v>
      </c>
      <c r="E47" s="212"/>
      <c r="F47" s="212"/>
      <c r="G47" s="227"/>
      <c r="H47" s="234"/>
      <c r="I47" s="234"/>
      <c r="J47" s="210"/>
    </row>
    <row r="48" spans="2:10">
      <c r="B48" s="211"/>
      <c r="C48" s="226"/>
      <c r="D48" s="231" t="s">
        <v>191</v>
      </c>
      <c r="E48" s="212"/>
      <c r="F48" s="212"/>
      <c r="G48" s="227"/>
      <c r="H48" s="234"/>
      <c r="I48" s="234"/>
      <c r="J48" s="210"/>
    </row>
    <row r="49" spans="2:10">
      <c r="B49" s="211"/>
      <c r="C49" s="226"/>
      <c r="D49" s="231" t="s">
        <v>192</v>
      </c>
      <c r="E49" s="212"/>
      <c r="F49" s="212"/>
      <c r="G49" s="227"/>
      <c r="H49" s="234"/>
      <c r="I49" s="234"/>
      <c r="J49" s="210"/>
    </row>
    <row r="50" spans="2:10">
      <c r="B50" s="211"/>
      <c r="C50" s="223" t="s">
        <v>93</v>
      </c>
      <c r="D50" s="212" t="s">
        <v>193</v>
      </c>
      <c r="E50" s="212"/>
      <c r="F50" s="212"/>
      <c r="G50" s="224"/>
      <c r="H50" s="233"/>
      <c r="I50" s="233"/>
      <c r="J50" s="210"/>
    </row>
    <row r="51" spans="2:10">
      <c r="B51" s="211"/>
      <c r="C51" s="223" t="s">
        <v>95</v>
      </c>
      <c r="D51" s="231" t="s">
        <v>194</v>
      </c>
      <c r="E51" s="212"/>
      <c r="F51" s="212"/>
      <c r="G51" s="224" t="s">
        <v>37</v>
      </c>
      <c r="H51" s="233"/>
      <c r="I51" s="233"/>
      <c r="J51" s="210"/>
    </row>
    <row r="52" spans="2:10">
      <c r="B52" s="211"/>
      <c r="C52" s="226"/>
      <c r="D52" s="212"/>
      <c r="E52" s="212"/>
      <c r="F52" s="212"/>
      <c r="G52" s="235"/>
      <c r="H52" s="236"/>
      <c r="I52" s="239"/>
      <c r="J52" s="210"/>
    </row>
    <row r="53" spans="2:10" ht="16.5" thickBot="1">
      <c r="B53" s="211" t="s">
        <v>27</v>
      </c>
      <c r="C53" s="240" t="s">
        <v>195</v>
      </c>
      <c r="D53" s="212"/>
      <c r="E53" s="212"/>
      <c r="F53" s="212"/>
      <c r="G53" s="241"/>
      <c r="H53" s="242">
        <f>H10-H30</f>
        <v>15253441</v>
      </c>
      <c r="I53" s="243">
        <f>I10-I30</f>
        <v>15358400</v>
      </c>
      <c r="J53" s="210"/>
    </row>
    <row r="54" spans="2:10" ht="16.5" thickTop="1">
      <c r="B54" s="211"/>
      <c r="C54" s="226"/>
      <c r="D54" s="212"/>
      <c r="E54" s="212"/>
      <c r="F54" s="212"/>
      <c r="G54" s="235"/>
      <c r="H54" s="236"/>
      <c r="I54" s="239"/>
      <c r="J54" s="210"/>
    </row>
    <row r="55" spans="2:10" ht="16.5" thickBot="1">
      <c r="B55" s="211" t="s">
        <v>35</v>
      </c>
      <c r="C55" s="238" t="s">
        <v>196</v>
      </c>
      <c r="D55" s="212"/>
      <c r="E55" s="212"/>
      <c r="F55" s="212"/>
      <c r="G55" s="221" t="s">
        <v>21</v>
      </c>
      <c r="H55" s="222">
        <f>H56+H60+H61+H62+H63+H64</f>
        <v>11134021</v>
      </c>
      <c r="I55" s="222">
        <f>I56+I60+I61+I62+I63+I64</f>
        <v>30498408</v>
      </c>
      <c r="J55" s="210"/>
    </row>
    <row r="56" spans="2:10">
      <c r="B56" s="211"/>
      <c r="C56" s="223" t="s">
        <v>13</v>
      </c>
      <c r="D56" s="212" t="s">
        <v>197</v>
      </c>
      <c r="E56" s="212"/>
      <c r="F56" s="212"/>
      <c r="G56" s="224"/>
      <c r="H56" s="225">
        <f>H57+H58+H59</f>
        <v>1748720</v>
      </c>
      <c r="I56" s="225">
        <f>I57+I58+I59</f>
        <v>1544111</v>
      </c>
      <c r="J56" s="210"/>
    </row>
    <row r="57" spans="2:10">
      <c r="B57" s="211"/>
      <c r="C57" s="226"/>
      <c r="D57" s="212" t="s">
        <v>198</v>
      </c>
      <c r="E57" s="212"/>
      <c r="F57" s="212"/>
      <c r="G57" s="227"/>
      <c r="H57" s="234">
        <v>1536921</v>
      </c>
      <c r="I57" s="234">
        <v>1316192</v>
      </c>
      <c r="J57" s="210"/>
    </row>
    <row r="58" spans="2:10">
      <c r="B58" s="211"/>
      <c r="C58" s="226"/>
      <c r="D58" s="212" t="s">
        <v>199</v>
      </c>
      <c r="E58" s="212"/>
      <c r="F58" s="212"/>
      <c r="G58" s="227"/>
      <c r="H58" s="234">
        <v>73421</v>
      </c>
      <c r="I58" s="234">
        <v>69097</v>
      </c>
      <c r="J58" s="210"/>
    </row>
    <row r="59" spans="2:10">
      <c r="B59" s="211"/>
      <c r="C59" s="226"/>
      <c r="D59" s="212" t="s">
        <v>200</v>
      </c>
      <c r="E59" s="212"/>
      <c r="F59" s="212"/>
      <c r="G59" s="227"/>
      <c r="H59" s="234">
        <v>138378</v>
      </c>
      <c r="I59" s="234">
        <v>158822</v>
      </c>
      <c r="J59" s="210"/>
    </row>
    <row r="60" spans="2:10">
      <c r="B60" s="211"/>
      <c r="C60" s="223" t="s">
        <v>15</v>
      </c>
      <c r="D60" s="231" t="s">
        <v>201</v>
      </c>
      <c r="E60" s="212"/>
      <c r="F60" s="212"/>
      <c r="G60" s="224"/>
      <c r="H60" s="233">
        <v>157851</v>
      </c>
      <c r="I60" s="233"/>
      <c r="J60" s="210"/>
    </row>
    <row r="61" spans="2:10">
      <c r="B61" s="211"/>
      <c r="C61" s="223" t="s">
        <v>17</v>
      </c>
      <c r="D61" s="212" t="s">
        <v>202</v>
      </c>
      <c r="E61" s="212"/>
      <c r="F61" s="212"/>
      <c r="G61" s="224"/>
      <c r="H61" s="233">
        <v>5175715</v>
      </c>
      <c r="I61" s="233">
        <v>12558018</v>
      </c>
      <c r="J61" s="210"/>
    </row>
    <row r="62" spans="2:10">
      <c r="B62" s="211"/>
      <c r="C62" s="223" t="s">
        <v>33</v>
      </c>
      <c r="D62" s="231" t="s">
        <v>203</v>
      </c>
      <c r="E62" s="212"/>
      <c r="F62" s="212"/>
      <c r="G62" s="224"/>
      <c r="H62" s="233"/>
      <c r="I62" s="233"/>
      <c r="J62" s="210"/>
    </row>
    <row r="63" spans="2:10">
      <c r="B63" s="211"/>
      <c r="C63" s="223" t="s">
        <v>93</v>
      </c>
      <c r="D63" s="212" t="s">
        <v>204</v>
      </c>
      <c r="E63" s="212"/>
      <c r="F63" s="212"/>
      <c r="G63" s="224"/>
      <c r="H63" s="233"/>
      <c r="I63" s="233"/>
      <c r="J63" s="210"/>
    </row>
    <row r="64" spans="2:10">
      <c r="B64" s="211"/>
      <c r="C64" s="223" t="s">
        <v>95</v>
      </c>
      <c r="D64" s="231" t="s">
        <v>205</v>
      </c>
      <c r="E64" s="212"/>
      <c r="F64" s="212"/>
      <c r="G64" s="224" t="s">
        <v>37</v>
      </c>
      <c r="H64" s="233">
        <v>4051735</v>
      </c>
      <c r="I64" s="233">
        <v>16396279</v>
      </c>
      <c r="J64" s="210"/>
    </row>
    <row r="65" spans="2:10">
      <c r="B65" s="211"/>
      <c r="C65" s="226"/>
      <c r="D65" s="212"/>
      <c r="E65" s="212"/>
      <c r="F65" s="212"/>
      <c r="G65" s="235"/>
      <c r="H65" s="236"/>
      <c r="I65" s="239"/>
      <c r="J65" s="210"/>
    </row>
    <row r="66" spans="2:10" ht="16.5" thickBot="1">
      <c r="B66" s="211" t="s">
        <v>40</v>
      </c>
      <c r="C66" s="238" t="s">
        <v>206</v>
      </c>
      <c r="D66" s="212"/>
      <c r="E66" s="212"/>
      <c r="F66" s="212"/>
      <c r="G66" s="221" t="s">
        <v>21</v>
      </c>
      <c r="H66" s="222">
        <f>H67+H71+H72+H73+H74+H75+H76+H77+H78+H79+H80+H81</f>
        <v>18015093</v>
      </c>
      <c r="I66" s="222">
        <f>I67+I71+I72+I73+I74+I75+I76+I77+I78+I79+I80+I81</f>
        <v>21233974</v>
      </c>
      <c r="J66" s="210"/>
    </row>
    <row r="67" spans="2:10">
      <c r="B67" s="211"/>
      <c r="C67" s="223" t="s">
        <v>13</v>
      </c>
      <c r="D67" s="231" t="s">
        <v>207</v>
      </c>
      <c r="E67" s="212"/>
      <c r="F67" s="212"/>
      <c r="G67" s="224"/>
      <c r="H67" s="225">
        <f>H68+H69+H70</f>
        <v>27970</v>
      </c>
      <c r="I67" s="225">
        <f>I68+I69+I70</f>
        <v>31247</v>
      </c>
      <c r="J67" s="210"/>
    </row>
    <row r="68" spans="2:10">
      <c r="B68" s="211"/>
      <c r="C68" s="226"/>
      <c r="D68" s="231" t="s">
        <v>208</v>
      </c>
      <c r="E68" s="212"/>
      <c r="F68" s="212"/>
      <c r="G68" s="227"/>
      <c r="H68" s="234"/>
      <c r="I68" s="234"/>
      <c r="J68" s="210"/>
    </row>
    <row r="69" spans="2:10">
      <c r="B69" s="211"/>
      <c r="C69" s="226"/>
      <c r="D69" s="231" t="s">
        <v>209</v>
      </c>
      <c r="E69" s="212"/>
      <c r="F69" s="212"/>
      <c r="G69" s="227"/>
      <c r="H69" s="234"/>
      <c r="I69" s="234"/>
      <c r="J69" s="210"/>
    </row>
    <row r="70" spans="2:10">
      <c r="B70" s="211"/>
      <c r="C70" s="226"/>
      <c r="D70" s="212" t="s">
        <v>200</v>
      </c>
      <c r="E70" s="212"/>
      <c r="F70" s="212"/>
      <c r="G70" s="227"/>
      <c r="H70" s="234">
        <v>27970</v>
      </c>
      <c r="I70" s="234">
        <v>31247</v>
      </c>
      <c r="J70" s="210"/>
    </row>
    <row r="71" spans="2:10">
      <c r="B71" s="211"/>
      <c r="C71" s="223" t="s">
        <v>15</v>
      </c>
      <c r="D71" s="231" t="s">
        <v>210</v>
      </c>
      <c r="E71" s="212"/>
      <c r="F71" s="212"/>
      <c r="G71" s="224"/>
      <c r="H71" s="233"/>
      <c r="I71" s="233"/>
      <c r="J71" s="210"/>
    </row>
    <row r="72" spans="2:10">
      <c r="B72" s="211"/>
      <c r="C72" s="223" t="s">
        <v>17</v>
      </c>
      <c r="D72" s="231" t="s">
        <v>211</v>
      </c>
      <c r="E72" s="212"/>
      <c r="F72" s="212"/>
      <c r="G72" s="224"/>
      <c r="H72" s="233">
        <v>5171965</v>
      </c>
      <c r="I72" s="233">
        <v>5834389</v>
      </c>
      <c r="J72" s="210"/>
    </row>
    <row r="73" spans="2:10">
      <c r="B73" s="211"/>
      <c r="C73" s="223" t="s">
        <v>33</v>
      </c>
      <c r="D73" s="212" t="s">
        <v>212</v>
      </c>
      <c r="E73" s="212"/>
      <c r="F73" s="212"/>
      <c r="G73" s="224"/>
      <c r="H73" s="233">
        <v>3317827</v>
      </c>
      <c r="I73" s="233">
        <v>3665931</v>
      </c>
      <c r="J73" s="210"/>
    </row>
    <row r="74" spans="2:10">
      <c r="B74" s="211"/>
      <c r="C74" s="223" t="s">
        <v>93</v>
      </c>
      <c r="D74" s="212" t="s">
        <v>213</v>
      </c>
      <c r="E74" s="212"/>
      <c r="F74" s="212"/>
      <c r="G74" s="224"/>
      <c r="H74" s="233"/>
      <c r="I74" s="233"/>
      <c r="J74" s="210"/>
    </row>
    <row r="75" spans="2:10">
      <c r="B75" s="211"/>
      <c r="C75" s="223" t="s">
        <v>95</v>
      </c>
      <c r="D75" s="212" t="s">
        <v>214</v>
      </c>
      <c r="E75" s="212"/>
      <c r="F75" s="212"/>
      <c r="G75" s="224"/>
      <c r="H75" s="233">
        <v>296758</v>
      </c>
      <c r="I75" s="233">
        <v>270349</v>
      </c>
      <c r="J75" s="210"/>
    </row>
    <row r="76" spans="2:10">
      <c r="B76" s="211"/>
      <c r="C76" s="223" t="s">
        <v>215</v>
      </c>
      <c r="D76" s="212" t="s">
        <v>216</v>
      </c>
      <c r="E76" s="212"/>
      <c r="F76" s="212"/>
      <c r="G76" s="224"/>
      <c r="H76" s="233">
        <v>365999</v>
      </c>
      <c r="I76" s="233">
        <v>414500</v>
      </c>
      <c r="J76" s="210"/>
    </row>
    <row r="77" spans="2:10">
      <c r="B77" s="211"/>
      <c r="C77" s="223" t="s">
        <v>217</v>
      </c>
      <c r="D77" s="212" t="s">
        <v>218</v>
      </c>
      <c r="E77" s="212"/>
      <c r="F77" s="212"/>
      <c r="G77" s="224"/>
      <c r="H77" s="233">
        <v>84310</v>
      </c>
      <c r="I77" s="233">
        <v>64587</v>
      </c>
      <c r="J77" s="210"/>
    </row>
    <row r="78" spans="2:10">
      <c r="B78" s="211"/>
      <c r="C78" s="223" t="s">
        <v>219</v>
      </c>
      <c r="D78" s="212" t="s">
        <v>220</v>
      </c>
      <c r="E78" s="212"/>
      <c r="F78" s="212"/>
      <c r="G78" s="224"/>
      <c r="H78" s="233"/>
      <c r="I78" s="233"/>
      <c r="J78" s="210"/>
    </row>
    <row r="79" spans="2:10">
      <c r="B79" s="211"/>
      <c r="C79" s="223" t="s">
        <v>221</v>
      </c>
      <c r="D79" s="212" t="s">
        <v>222</v>
      </c>
      <c r="E79" s="212"/>
      <c r="F79" s="212"/>
      <c r="G79" s="224" t="s">
        <v>29</v>
      </c>
      <c r="H79" s="233">
        <v>7415411</v>
      </c>
      <c r="I79" s="233">
        <v>9176652</v>
      </c>
      <c r="J79" s="210"/>
    </row>
    <row r="80" spans="2:10">
      <c r="B80" s="211"/>
      <c r="C80" s="223" t="s">
        <v>223</v>
      </c>
      <c r="D80" s="212" t="s">
        <v>224</v>
      </c>
      <c r="E80" s="212"/>
      <c r="F80" s="212"/>
      <c r="G80" s="224" t="s">
        <v>29</v>
      </c>
      <c r="H80" s="233">
        <v>279591</v>
      </c>
      <c r="I80" s="233">
        <v>712664</v>
      </c>
      <c r="J80" s="210"/>
    </row>
    <row r="81" spans="2:10">
      <c r="B81" s="211"/>
      <c r="C81" s="223" t="s">
        <v>225</v>
      </c>
      <c r="D81" s="231" t="s">
        <v>226</v>
      </c>
      <c r="E81" s="212"/>
      <c r="F81" s="212"/>
      <c r="G81" s="224" t="s">
        <v>37</v>
      </c>
      <c r="H81" s="233">
        <v>1055262</v>
      </c>
      <c r="I81" s="233">
        <v>1063655</v>
      </c>
      <c r="J81" s="210"/>
    </row>
    <row r="82" spans="2:10">
      <c r="B82" s="211"/>
      <c r="C82" s="226"/>
      <c r="D82" s="212"/>
      <c r="E82" s="212"/>
      <c r="F82" s="212"/>
      <c r="G82" s="235"/>
      <c r="H82" s="236"/>
      <c r="I82" s="239"/>
      <c r="J82" s="210"/>
    </row>
    <row r="83" spans="2:10" ht="16.5" thickBot="1">
      <c r="B83" s="211" t="s">
        <v>49</v>
      </c>
      <c r="C83" s="240" t="s">
        <v>227</v>
      </c>
      <c r="D83" s="212"/>
      <c r="E83" s="212"/>
      <c r="F83" s="212"/>
      <c r="G83" s="241"/>
      <c r="H83" s="242">
        <f>H55-H66</f>
        <v>-6881072</v>
      </c>
      <c r="I83" s="242">
        <f>I55-I66</f>
        <v>9264434</v>
      </c>
      <c r="J83" s="210"/>
    </row>
    <row r="84" spans="2:10" ht="16.5" thickTop="1">
      <c r="B84" s="211"/>
      <c r="C84" s="226"/>
      <c r="D84" s="212"/>
      <c r="E84" s="212"/>
      <c r="F84" s="212"/>
      <c r="G84" s="235"/>
      <c r="H84" s="236"/>
      <c r="I84" s="236"/>
      <c r="J84" s="210"/>
    </row>
    <row r="85" spans="2:10" ht="16.5" thickBot="1">
      <c r="B85" s="211" t="s">
        <v>53</v>
      </c>
      <c r="C85" s="238" t="s">
        <v>228</v>
      </c>
      <c r="D85" s="212"/>
      <c r="E85" s="212"/>
      <c r="F85" s="212"/>
      <c r="G85" s="241"/>
      <c r="H85" s="242">
        <f>H53+H83</f>
        <v>8372369</v>
      </c>
      <c r="I85" s="242">
        <f>I53+I83</f>
        <v>24622834</v>
      </c>
      <c r="J85" s="210"/>
    </row>
    <row r="86" spans="2:10" ht="16.5" thickTop="1">
      <c r="B86" s="211"/>
      <c r="C86" s="226"/>
      <c r="D86" s="212"/>
      <c r="E86" s="212"/>
      <c r="F86" s="212"/>
      <c r="G86" s="235"/>
      <c r="H86" s="236"/>
      <c r="I86" s="236"/>
      <c r="J86" s="210"/>
    </row>
    <row r="87" spans="2:10" ht="16.5" thickBot="1">
      <c r="B87" s="211" t="s">
        <v>57</v>
      </c>
      <c r="C87" s="240" t="s">
        <v>229</v>
      </c>
      <c r="D87" s="212"/>
      <c r="E87" s="212"/>
      <c r="F87" s="212"/>
      <c r="G87" s="221"/>
      <c r="H87" s="244">
        <v>1999963</v>
      </c>
      <c r="I87" s="244">
        <v>5896424</v>
      </c>
      <c r="J87" s="210"/>
    </row>
    <row r="88" spans="2:10">
      <c r="B88" s="211"/>
      <c r="C88" s="226"/>
      <c r="D88" s="212"/>
      <c r="E88" s="212"/>
      <c r="F88" s="212"/>
      <c r="G88" s="245"/>
      <c r="H88" s="246"/>
      <c r="I88" s="246"/>
      <c r="J88" s="210"/>
    </row>
    <row r="89" spans="2:10" ht="16.5" thickBot="1">
      <c r="B89" s="211" t="s">
        <v>59</v>
      </c>
      <c r="C89" s="238" t="s">
        <v>230</v>
      </c>
      <c r="D89" s="212"/>
      <c r="E89" s="212"/>
      <c r="F89" s="212"/>
      <c r="G89" s="241"/>
      <c r="H89" s="242">
        <f>H85-H87</f>
        <v>6372406</v>
      </c>
      <c r="I89" s="242">
        <f>I85-I87</f>
        <v>18726410</v>
      </c>
      <c r="J89" s="247"/>
    </row>
    <row r="90" spans="2:10" ht="17.25" thickTop="1" thickBot="1">
      <c r="B90" s="211"/>
      <c r="C90" s="212"/>
      <c r="D90" s="218"/>
      <c r="E90" s="212"/>
      <c r="F90" s="212"/>
      <c r="G90" s="215"/>
      <c r="H90" s="248"/>
      <c r="I90" s="248"/>
      <c r="J90" s="217"/>
    </row>
    <row r="91" spans="2:10" ht="17.25" thickTop="1" thickBot="1">
      <c r="B91" s="249"/>
      <c r="C91" s="250"/>
      <c r="D91" s="251"/>
      <c r="E91" s="251"/>
      <c r="F91" s="251"/>
      <c r="G91" s="252"/>
      <c r="H91" s="253"/>
      <c r="I91" s="253"/>
      <c r="J91" s="254"/>
    </row>
    <row r="92" spans="2:10" ht="16.5" thickTop="1">
      <c r="C92" s="255"/>
      <c r="J92" s="256"/>
    </row>
  </sheetData>
  <sheetProtection password="CC26" sheet="1"/>
  <mergeCells count="3">
    <mergeCell ref="D4:F4"/>
    <mergeCell ref="D5:F5"/>
    <mergeCell ref="D6:F6"/>
  </mergeCells>
  <printOptions verticalCentered="1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Aktifler</vt:lpstr>
      <vt:lpstr>Pasifler</vt:lpstr>
      <vt:lpstr>Kar Zarar</vt:lpstr>
      <vt:lpstr>Sheet1</vt:lpstr>
      <vt:lpstr>Aktifler!Yazdırma_Alanı</vt:lpstr>
      <vt:lpstr>'Kar Zarar'!Yazdırma_Alanı</vt:lpstr>
      <vt:lpstr>Pasifler!Yazdırma_Alanı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Ece Kıryağdı</cp:lastModifiedBy>
  <dcterms:created xsi:type="dcterms:W3CDTF">2018-05-07T07:47:01Z</dcterms:created>
  <dcterms:modified xsi:type="dcterms:W3CDTF">2018-05-18T10:18:58Z</dcterms:modified>
</cp:coreProperties>
</file>